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hrzzhr-my.sharepoint.com/personal/zvonimir_hrzz_hr/Documents/Documents/HRZZ/PRAĆENJE/Obrasci FP RP FI/"/>
    </mc:Choice>
  </mc:AlternateContent>
  <xr:revisionPtr revIDLastSave="37" documentId="8_{7DE0579F-D0CF-4FEC-85A9-53CFFD9CB086}" xr6:coauthVersionLast="47" xr6:coauthVersionMax="47" xr10:uidLastSave="{8D9B9274-F598-4311-B618-810D81796FE3}"/>
  <bookViews>
    <workbookView xWindow="38280" yWindow="-120" windowWidth="29040" windowHeight="15720" xr2:uid="{00000000-000D-0000-FFFF-FFFF00000000}"/>
  </bookViews>
  <sheets>
    <sheet name="Financijsko izvješć_UIP-2025-02" sheetId="6" r:id="rId1"/>
  </sheets>
  <definedNames>
    <definedName name="_xlnm.Print_Area" localSheetId="0">'Financijsko izvješć_UIP-2025-02'!$A$1:$H$69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8" i="6" l="1"/>
  <c r="C62" i="6"/>
  <c r="C66" i="6"/>
  <c r="B66" i="6"/>
  <c r="B62" i="6"/>
  <c r="L62" i="6" s="1"/>
  <c r="I62" i="6"/>
  <c r="A99" i="6" l="1"/>
  <c r="A98" i="6"/>
  <c r="J66" i="6"/>
  <c r="J62" i="6"/>
  <c r="C58" i="6"/>
  <c r="C41" i="6"/>
  <c r="B41" i="6"/>
  <c r="C30" i="6"/>
  <c r="B30" i="6"/>
  <c r="A96" i="6" l="1"/>
  <c r="B67" i="6"/>
  <c r="C67" i="6"/>
  <c r="A97" i="6"/>
  <c r="J30" i="6"/>
  <c r="J41" i="6"/>
  <c r="K62" i="6"/>
  <c r="J58" i="6"/>
  <c r="L58" i="6"/>
  <c r="L30" i="6"/>
  <c r="L41" i="6"/>
  <c r="J67" i="6" l="1"/>
  <c r="B88" i="6" s="1"/>
  <c r="L67" i="6"/>
  <c r="N62" i="6"/>
  <c r="M62" i="6"/>
  <c r="D67" i="6"/>
  <c r="A94" i="6" l="1"/>
  <c r="I66" i="6" l="1"/>
  <c r="C81" i="6"/>
  <c r="B81" i="6"/>
  <c r="A100" i="6" s="1"/>
  <c r="A95" i="6" l="1"/>
  <c r="I41" i="6"/>
  <c r="K58" i="6"/>
  <c r="M58" i="6" s="1"/>
  <c r="K66" i="6"/>
  <c r="K41" i="6"/>
  <c r="I58" i="6"/>
  <c r="C84" i="6"/>
  <c r="I30" i="6"/>
  <c r="N58" i="6" l="1"/>
  <c r="I67" i="6"/>
  <c r="N41" i="6"/>
  <c r="M66" i="6"/>
  <c r="C82" i="6"/>
  <c r="M41" i="6"/>
  <c r="N66" i="6" l="1"/>
  <c r="K30" i="6"/>
  <c r="N30" i="6" l="1"/>
  <c r="N67" i="6" s="1"/>
  <c r="K67" i="6"/>
  <c r="B85" i="6"/>
  <c r="B82" i="6"/>
  <c r="M30" i="6"/>
  <c r="M67" i="6" s="1"/>
  <c r="B91" i="6"/>
  <c r="B87" i="6" l="1"/>
  <c r="B90" i="6"/>
  <c r="B89" i="6" s="1"/>
  <c r="B86" i="6" l="1"/>
  <c r="E82" i="6"/>
  <c r="E84" i="6" s="1"/>
</calcChain>
</file>

<file path=xl/sharedStrings.xml><?xml version="1.0" encoding="utf-8"?>
<sst xmlns="http://schemas.openxmlformats.org/spreadsheetml/2006/main" count="102" uniqueCount="82">
  <si>
    <t>Ukupno 1</t>
  </si>
  <si>
    <t xml:space="preserve">Ukupno 3 </t>
  </si>
  <si>
    <t>Ukupno 4</t>
  </si>
  <si>
    <t>Ukupno 5</t>
  </si>
  <si>
    <t>EUR</t>
  </si>
  <si>
    <t>Troškovi plaće mladih istraživača - Hrvatska zaklada za znanost</t>
  </si>
  <si>
    <t xml:space="preserve">Za dodavanje retka kliknite na broj s lijeve strane ovog teksta, s DESNOM tipkom miša, te odaberite opciju INSERT / DODAJ </t>
  </si>
  <si>
    <t>Financijski plan projekta:</t>
  </si>
  <si>
    <t>Natječaj/Šifra projekta:</t>
  </si>
  <si>
    <t>Ukupno plaća</t>
  </si>
  <si>
    <t>UKUPNO (Troškovi projekta + trošak plaće)</t>
  </si>
  <si>
    <r>
      <t>Troškovi plaće mladih istraživača (HRZZ), (</t>
    </r>
    <r>
      <rPr>
        <b/>
        <sz val="12"/>
        <color rgb="FFFF0000"/>
        <rFont val="Open Sans"/>
        <family val="2"/>
        <charset val="238"/>
      </rPr>
      <t>popunjava HRZZ)</t>
    </r>
  </si>
  <si>
    <t>Popunjava Voditelj projekta</t>
  </si>
  <si>
    <t>Broj računa / broj putnog naloga / broj obračuna drugog dohotka</t>
  </si>
  <si>
    <t>Naziv dobavljača / Ime i prezime fizičke osobe (koja je putovala ili/i na koju se odnosi obračun drugog dohotka)</t>
  </si>
  <si>
    <t xml:space="preserve">Sažeti opis robe / usluge / radova / svrhe službenog putovanja/ razlog sklapanja ugovora o djelu ili autorskom djelu
</t>
  </si>
  <si>
    <t>Popunjava HRZZ</t>
  </si>
  <si>
    <t>Plaća za</t>
  </si>
  <si>
    <t>Isplaćeno</t>
  </si>
  <si>
    <t>Ukupno isplaćeno</t>
  </si>
  <si>
    <t xml:space="preserve">Ukupno odstupanje za razdoblje </t>
  </si>
  <si>
    <t>- od toga nedozvoljeno odstupanje odnosno nenamjenski utrošena sredstva</t>
  </si>
  <si>
    <t>- od toga dozvoljeno odstupanje</t>
  </si>
  <si>
    <t xml:space="preserve">Ukupno neutrošeno za razdoblje </t>
  </si>
  <si>
    <t>Za povrat ukupno</t>
  </si>
  <si>
    <t>- od toga nenamjenski utrošena sredstva</t>
  </si>
  <si>
    <t>- od toga neutrošena sredstva</t>
  </si>
  <si>
    <t>Dozvoljeno ODSTUPANJE</t>
  </si>
  <si>
    <t>Nenamjensko ODSTUPANJE</t>
  </si>
  <si>
    <t>ODSTUPANJE
20%</t>
  </si>
  <si>
    <r>
      <t>NENAMJENSKI UTROŠENA SREDSTVA 
(</t>
    </r>
    <r>
      <rPr>
        <b/>
        <sz val="11"/>
        <color rgb="FFFF0000"/>
        <rFont val="Verdana"/>
        <family val="2"/>
        <charset val="238"/>
      </rPr>
      <t>Ručno se unosi s negativnim predznakom</t>
    </r>
    <r>
      <rPr>
        <b/>
        <sz val="11"/>
        <rFont val="Verdana"/>
        <family val="2"/>
        <charset val="238"/>
      </rPr>
      <t>)</t>
    </r>
  </si>
  <si>
    <t>Sažetak za EPP</t>
  </si>
  <si>
    <t xml:space="preserve">Troškovi </t>
  </si>
  <si>
    <r>
      <t xml:space="preserve">Za dodavanje retka kliknite na broj s lijeve strane ovog teksta, s </t>
    </r>
    <r>
      <rPr>
        <b/>
        <i/>
        <sz val="9"/>
        <color rgb="FF0070C0"/>
        <rFont val="Open Sans"/>
        <family val="2"/>
        <charset val="238"/>
      </rPr>
      <t>DESNOM</t>
    </r>
    <r>
      <rPr>
        <i/>
        <sz val="9"/>
        <color rgb="FF0070C0"/>
        <rFont val="Open Sans"/>
        <family val="2"/>
        <charset val="238"/>
      </rPr>
      <t xml:space="preserve"> tipkom miša, te odaberite opciju</t>
    </r>
    <r>
      <rPr>
        <b/>
        <i/>
        <sz val="9"/>
        <color rgb="FF0070C0"/>
        <rFont val="Open Sans"/>
        <family val="2"/>
        <charset val="238"/>
      </rPr>
      <t xml:space="preserve"> INSERT / DODAJ </t>
    </r>
  </si>
  <si>
    <t>OSTVARENO
(Iznos - Bruto 
s uključenim PDV-om)</t>
  </si>
  <si>
    <t>PLANIRANO
(Iznos iz važećeg 
financijskog plana)</t>
  </si>
  <si>
    <t>PLANIRANO</t>
  </si>
  <si>
    <t>OSTVARENO</t>
  </si>
  <si>
    <t>RAZDOBLJE</t>
  </si>
  <si>
    <t>Razlika plaće:</t>
  </si>
  <si>
    <r>
      <t xml:space="preserve">1. Troškovi istraživanja, </t>
    </r>
    <r>
      <rPr>
        <b/>
        <sz val="12"/>
        <color indexed="30"/>
        <rFont val="Open Sans"/>
        <family val="2"/>
        <charset val="238"/>
      </rPr>
      <t>KATEGORIJA</t>
    </r>
  </si>
  <si>
    <t xml:space="preserve">FINANCIJSKO IZVJEŠĆE                                           </t>
  </si>
  <si>
    <r>
      <t xml:space="preserve">Materijal, </t>
    </r>
    <r>
      <rPr>
        <sz val="12"/>
        <color indexed="30"/>
        <rFont val="Open Sans"/>
        <family val="2"/>
        <charset val="238"/>
      </rPr>
      <t>POTKATEGORIJA</t>
    </r>
  </si>
  <si>
    <r>
      <t xml:space="preserve">Usluge,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</si>
  <si>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Terenska istraživanja,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</si>
  <si>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Istraživačka radionica,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</si>
  <si>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Stručna literatura,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</si>
  <si>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Nova oprema,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</si>
  <si>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Servisno održavanje opreme,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</si>
  <si>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Nadogradnja opreme,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</si>
  <si>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Usavršavanja,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</si>
  <si>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Radni sastanci, </t>
    </r>
    <r>
      <rPr>
        <sz val="12"/>
        <color indexed="30"/>
        <rFont val="Open Sans"/>
        <family val="2"/>
        <charset val="238"/>
      </rPr>
      <t>POTKATEGORIJA</t>
    </r>
  </si>
  <si>
    <r>
      <t xml:space="preserve">Odlasci na skupove/konferencije/kongrese, </t>
    </r>
    <r>
      <rPr>
        <sz val="12"/>
        <color indexed="30"/>
        <rFont val="Open Sans"/>
        <family val="2"/>
        <charset val="238"/>
      </rPr>
      <t>POTKATEGORIJA</t>
    </r>
  </si>
  <si>
    <r>
      <t xml:space="preserve">Gostovanje inozemnih znanstvenika, </t>
    </r>
    <r>
      <rPr>
        <sz val="12"/>
        <color indexed="30"/>
        <rFont val="Open Sans"/>
        <family val="2"/>
        <charset val="238"/>
      </rPr>
      <t>POTKATEGORIJA</t>
    </r>
  </si>
  <si>
    <r>
      <t xml:space="preserve">Organizacije skupova/konferencija/kongresa/radionica, </t>
    </r>
    <r>
      <rPr>
        <sz val="12"/>
        <color indexed="30"/>
        <rFont val="Open Sans"/>
        <family val="2"/>
        <charset val="238"/>
      </rPr>
      <t>POTKATEGORIJA</t>
    </r>
  </si>
  <si>
    <t>Izvještajno razdoblje za koje se podnosi izvješće (datum):</t>
  </si>
  <si>
    <t>Datum podnošenja izvješća:</t>
  </si>
  <si>
    <t>ODSTUPANJE
POZITIVNO
Razlika ostvarenog</t>
  </si>
  <si>
    <t>ODSTUPANJE
NEGATIVNO
Razlika ostvarenog</t>
  </si>
  <si>
    <t>Korisnik sredstava:</t>
  </si>
  <si>
    <t>Krajnji korisnik:</t>
  </si>
  <si>
    <t>Organizacija</t>
  </si>
  <si>
    <r>
      <t xml:space="preserve">za Korisnika sredstava:               </t>
    </r>
    <r>
      <rPr>
        <b/>
        <sz val="11"/>
        <color theme="0"/>
        <rFont val="Verdana"/>
        <family val="2"/>
        <charset val="238"/>
      </rPr>
      <t xml:space="preserve"> .</t>
    </r>
    <r>
      <rPr>
        <b/>
        <sz val="11"/>
        <rFont val="Verdana"/>
        <family val="2"/>
        <charset val="238"/>
      </rPr>
      <t xml:space="preserve">
________________________________</t>
    </r>
  </si>
  <si>
    <r>
      <t xml:space="preserve">Datum računa / razdoblje putovanja (od-do) / razdoblje na koje se odnosi obračun drugog dohotka (mjesec i godina)
</t>
    </r>
    <r>
      <rPr>
        <i/>
        <sz val="10"/>
        <color theme="1"/>
        <rFont val="Open Sans"/>
        <family val="2"/>
        <charset val="238"/>
      </rPr>
      <t>(ne prihvaćaju se datumi ponuda, predračuna niti datumi plaćanja)</t>
    </r>
  </si>
  <si>
    <r>
      <t xml:space="preserve">Bilješke / napomene
</t>
    </r>
    <r>
      <rPr>
        <i/>
        <sz val="10"/>
        <color theme="1"/>
        <rFont val="Open Sans"/>
        <family val="2"/>
        <charset val="238"/>
      </rPr>
      <t>npr. e-računi koji su zaprimljeni putem odgovarajućeg sustava za e-račune nakon datuma predaje prethodnog izvješća</t>
    </r>
  </si>
  <si>
    <t>Ukupno ugovoreno</t>
  </si>
  <si>
    <t>Preostalo za plaću</t>
  </si>
  <si>
    <r>
      <t xml:space="preserve">2. Troškovi opreme,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</si>
  <si>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3. Troškovi usavršavanja, diseminacije i suradnje,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</si>
  <si>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5. Posredni troškovi, </t>
    </r>
    <r>
      <rPr>
        <b/>
        <sz val="12"/>
        <color indexed="30"/>
        <rFont val="Open Sans"/>
        <family val="2"/>
        <charset val="238"/>
      </rPr>
      <t>KATEGORIJA</t>
    </r>
  </si>
  <si>
    <t>Ukupno 3</t>
  </si>
  <si>
    <t>UKUPNO (1+2+3+4+5)</t>
  </si>
  <si>
    <r>
      <t xml:space="preserve">Navesti datum razdoblja od do -    </t>
    </r>
    <r>
      <rPr>
        <b/>
        <i/>
        <sz val="12"/>
        <color theme="3" tint="-0.249977111117893"/>
        <rFont val="Open Sans"/>
        <family val="2"/>
        <charset val="238"/>
      </rPr>
      <t>dd.mm.gggg</t>
    </r>
    <r>
      <rPr>
        <i/>
        <sz val="12"/>
        <color theme="3" tint="-0.249977111117893"/>
        <rFont val="Open Sans"/>
        <family val="2"/>
        <charset val="238"/>
      </rPr>
      <t xml:space="preserve"> - </t>
    </r>
    <r>
      <rPr>
        <b/>
        <i/>
        <sz val="12"/>
        <color theme="3" tint="-0.249977111117893"/>
        <rFont val="Open Sans"/>
        <family val="2"/>
        <charset val="238"/>
      </rPr>
      <t>dd.mm.gggg</t>
    </r>
  </si>
  <si>
    <r>
      <t xml:space="preserve">Navesti datum podnošenja financijskog plana -     </t>
    </r>
    <r>
      <rPr>
        <b/>
        <i/>
        <sz val="12"/>
        <color theme="3" tint="-0.249977111117893"/>
        <rFont val="Open Sans"/>
        <family val="2"/>
        <charset val="238"/>
      </rPr>
      <t>dd.mm.gggg</t>
    </r>
  </si>
  <si>
    <r>
      <rPr>
        <b/>
        <i/>
        <sz val="12"/>
        <color rgb="FFFFFF00"/>
        <rFont val="Open Sans"/>
        <family val="2"/>
        <charset val="238"/>
      </rPr>
      <t>UPUTA</t>
    </r>
    <r>
      <rPr>
        <i/>
        <sz val="12"/>
        <color rgb="FFFFFF00"/>
        <rFont val="Open Sans"/>
        <family val="2"/>
        <charset val="238"/>
      </rPr>
      <t xml:space="preserve">: -Unose se isključivo vrijednosti u </t>
    </r>
    <r>
      <rPr>
        <b/>
        <i/>
        <sz val="12"/>
        <color rgb="FFFFFF00"/>
        <rFont val="Open Sans"/>
        <family val="2"/>
        <charset val="238"/>
      </rPr>
      <t xml:space="preserve">eurima
</t>
    </r>
    <r>
      <rPr>
        <i/>
        <sz val="12"/>
        <color rgb="FFFFFF00"/>
        <rFont val="Open Sans"/>
        <family val="2"/>
        <charset val="238"/>
      </rPr>
      <t xml:space="preserve">             -U polje </t>
    </r>
    <r>
      <rPr>
        <b/>
        <i/>
        <sz val="12"/>
        <color rgb="FFFFFF00"/>
        <rFont val="Open Sans"/>
        <family val="2"/>
        <charset val="238"/>
      </rPr>
      <t>TROŠKOVI</t>
    </r>
    <r>
      <rPr>
        <i/>
        <sz val="12"/>
        <color rgb="FFFFFF00"/>
        <rFont val="Open Sans"/>
        <family val="2"/>
        <charset val="238"/>
      </rPr>
      <t xml:space="preserve"> prepisuje se opise iz </t>
    </r>
    <r>
      <rPr>
        <b/>
        <i/>
        <sz val="12"/>
        <color rgb="FFFFFF00"/>
        <rFont val="Open Sans"/>
        <family val="2"/>
        <charset val="238"/>
      </rPr>
      <t xml:space="preserve">Važećeg financijskog plana </t>
    </r>
    <r>
      <rPr>
        <i/>
        <sz val="12"/>
        <color rgb="FFFFFF00"/>
        <rFont val="Open Sans"/>
        <family val="2"/>
        <charset val="238"/>
      </rPr>
      <t xml:space="preserve">u pripadajuću kategoriju/potkategoriju
             -U polje </t>
    </r>
    <r>
      <rPr>
        <b/>
        <i/>
        <sz val="12"/>
        <color rgb="FFFFFF00"/>
        <rFont val="Open Sans"/>
        <family val="2"/>
        <charset val="238"/>
      </rPr>
      <t>PLANIRANO</t>
    </r>
    <r>
      <rPr>
        <i/>
        <sz val="12"/>
        <color rgb="FFFFFF00"/>
        <rFont val="Open Sans"/>
        <family val="2"/>
        <charset val="238"/>
      </rPr>
      <t xml:space="preserve"> prepisuju se iznosi iz </t>
    </r>
    <r>
      <rPr>
        <b/>
        <i/>
        <sz val="12"/>
        <color rgb="FFFFFF00"/>
        <rFont val="Open Sans"/>
        <family val="2"/>
        <charset val="238"/>
      </rPr>
      <t>Važećeg financijskog plana</t>
    </r>
    <r>
      <rPr>
        <i/>
        <sz val="12"/>
        <color rgb="FFFFFF00"/>
        <rFont val="Open Sans"/>
        <family val="2"/>
        <charset val="238"/>
      </rPr>
      <t xml:space="preserve">
             -U polje </t>
    </r>
    <r>
      <rPr>
        <b/>
        <i/>
        <sz val="12"/>
        <color rgb="FFFFFF00"/>
        <rFont val="Open Sans"/>
        <family val="2"/>
        <charset val="238"/>
      </rPr>
      <t>OSTVARENO</t>
    </r>
    <r>
      <rPr>
        <i/>
        <sz val="12"/>
        <color rgb="FFFFFF00"/>
        <rFont val="Open Sans"/>
        <family val="2"/>
        <charset val="238"/>
      </rPr>
      <t xml:space="preserve"> unose se stvarno utrošen iznos sredstva po stavkama ili pratećoj analitici stavke</t>
    </r>
  </si>
  <si>
    <r>
      <t xml:space="preserve">4. Troškovi publiciranja u časopisima otvorenog pristupa (Open Access), </t>
    </r>
    <r>
      <rPr>
        <b/>
        <sz val="12"/>
        <color indexed="30"/>
        <rFont val="Open Sans"/>
        <family val="2"/>
        <charset val="238"/>
      </rPr>
      <t>KATEGORIJA</t>
    </r>
  </si>
  <si>
    <r>
      <t xml:space="preserve">Istraživanje u suradnom laboratoriju, </t>
    </r>
    <r>
      <rPr>
        <sz val="12"/>
        <color indexed="30"/>
        <rFont val="Open Sans"/>
        <family val="2"/>
        <charset val="238"/>
      </rPr>
      <t>POTKATEGORIJA</t>
    </r>
  </si>
  <si>
    <t>HRZZ</t>
  </si>
  <si>
    <t>UIP-2025-02-XXXX</t>
  </si>
  <si>
    <t>Financijsko_izvjesce_UIP-2025-02-EUR</t>
  </si>
  <si>
    <t>Ime Prezime voditelja</t>
  </si>
  <si>
    <t xml:space="preserve">Naziv projekta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</si>
</sst>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0_ ;[Red]\-#,##0.00\ "/>
    <numFmt numFmtId="166" formatCode="#,##0_ ;[Red]\-#,##0\ "/>
    <numFmt numFmtId="167" formatCode="#,##0.00\ _k_n;[Red]\-#,##0.00\ _k_n"/>
  </numFmts>
  <fonts count="6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name val="Open Sans"/>
      <family val="2"/>
      <charset val="238"/>
    </font>
    <font>
      <sz val="11"/>
      <name val="Open Sans"/>
      <family val="2"/>
      <charset val="238"/>
    </font>
    <font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2"/>
      <name val="Open Sans"/>
      <family val="2"/>
      <charset val="238"/>
    </font>
    <font>
      <i/>
      <sz val="11"/>
      <name val="Verdana"/>
      <family val="2"/>
      <charset val="238"/>
    </font>
    <font>
      <b/>
      <sz val="16"/>
      <name val="Open Sans"/>
      <family val="2"/>
      <charset val="238"/>
    </font>
    <font>
      <b/>
      <sz val="12"/>
      <color indexed="30"/>
      <name val="Open Sans"/>
      <family val="2"/>
      <charset val="238"/>
    </font>
    <font>
      <b/>
      <i/>
      <sz val="12"/>
      <name val="Open Sans"/>
      <family val="2"/>
      <charset val="238"/>
    </font>
    <font>
      <b/>
      <sz val="10"/>
      <name val="Open Sans"/>
      <family val="2"/>
      <charset val="238"/>
    </font>
    <font>
      <sz val="12"/>
      <name val="Open Sans"/>
      <family val="2"/>
      <charset val="238"/>
    </font>
    <font>
      <b/>
      <sz val="9"/>
      <name val="Open Sans"/>
      <family val="2"/>
      <charset val="238"/>
    </font>
    <font>
      <b/>
      <sz val="12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Open Sans"/>
      <family val="2"/>
      <charset val="238"/>
    </font>
    <font>
      <i/>
      <sz val="9"/>
      <color theme="9" tint="-0.499984740745262"/>
      <name val="Open Sans"/>
      <family val="2"/>
      <charset val="238"/>
    </font>
    <font>
      <sz val="12"/>
      <name val="Verdana"/>
      <family val="2"/>
      <charset val="238"/>
    </font>
    <font>
      <sz val="12"/>
      <color indexed="30"/>
      <name val="Open Sans"/>
      <family val="2"/>
      <charset val="238"/>
    </font>
    <font>
      <sz val="12"/>
      <color theme="1"/>
      <name val="Open Sans"/>
      <family val="2"/>
      <charset val="238"/>
    </font>
    <font>
      <b/>
      <sz val="12"/>
      <name val="Verdana"/>
      <family val="2"/>
      <charset val="238"/>
    </font>
    <font>
      <sz val="12"/>
      <name val="Calibri"/>
      <family val="2"/>
      <charset val="238"/>
      <scheme val="minor"/>
    </font>
    <font>
      <b/>
      <i/>
      <sz val="11"/>
      <color theme="1"/>
      <name val="Open Sans"/>
      <family val="2"/>
      <charset val="238"/>
    </font>
    <font>
      <b/>
      <sz val="12"/>
      <color rgb="FFFF0000"/>
      <name val="Open Sans"/>
      <family val="2"/>
      <charset val="238"/>
    </font>
    <font>
      <b/>
      <sz val="16"/>
      <color rgb="FFFF0000"/>
      <name val="Open Sans"/>
      <family val="2"/>
      <charset val="238"/>
    </font>
    <font>
      <b/>
      <i/>
      <sz val="12"/>
      <color theme="1"/>
      <name val="Open Sans"/>
      <family val="2"/>
      <charset val="238"/>
    </font>
    <font>
      <b/>
      <i/>
      <sz val="11"/>
      <name val="Verdana"/>
      <family val="2"/>
      <charset val="238"/>
    </font>
    <font>
      <sz val="11"/>
      <color rgb="FF000000"/>
      <name val="Open Sans"/>
      <family val="2"/>
      <charset val="238"/>
    </font>
    <font>
      <sz val="11"/>
      <color rgb="FF282828"/>
      <name val="Open Sans"/>
      <family val="2"/>
      <charset val="238"/>
    </font>
    <font>
      <b/>
      <sz val="11"/>
      <color rgb="FF282828"/>
      <name val="Open Sans"/>
      <family val="2"/>
      <charset val="238"/>
    </font>
    <font>
      <b/>
      <sz val="11"/>
      <color rgb="FFFF0000"/>
      <name val="Verdana"/>
      <family val="2"/>
      <charset val="238"/>
    </font>
    <font>
      <b/>
      <sz val="16"/>
      <color rgb="FFFF0000"/>
      <name val="Verdana"/>
      <family val="2"/>
      <charset val="238"/>
    </font>
    <font>
      <b/>
      <sz val="14"/>
      <color theme="1"/>
      <name val="Open Sans"/>
      <family val="2"/>
      <charset val="238"/>
    </font>
    <font>
      <sz val="12"/>
      <color theme="1" tint="0.499984740745262"/>
      <name val="Open Sans"/>
      <family val="2"/>
      <charset val="238"/>
    </font>
    <font>
      <b/>
      <sz val="12"/>
      <color theme="0"/>
      <name val="Open Sans"/>
      <family val="2"/>
      <charset val="238"/>
    </font>
    <font>
      <i/>
      <sz val="12"/>
      <color theme="0"/>
      <name val="Open Sans"/>
      <family val="2"/>
      <charset val="238"/>
    </font>
    <font>
      <b/>
      <sz val="16"/>
      <color theme="0"/>
      <name val="Open Sans"/>
      <family val="2"/>
      <charset val="238"/>
    </font>
    <font>
      <i/>
      <sz val="12"/>
      <color theme="3" tint="-0.249977111117893"/>
      <name val="Open Sans"/>
      <family val="2"/>
      <charset val="238"/>
    </font>
    <font>
      <i/>
      <sz val="9"/>
      <color rgb="FF0070C0"/>
      <name val="Open Sans"/>
      <family val="2"/>
      <charset val="238"/>
    </font>
    <font>
      <b/>
      <i/>
      <sz val="9"/>
      <color rgb="FF0070C0"/>
      <name val="Open Sans"/>
      <family val="2"/>
      <charset val="238"/>
    </font>
    <font>
      <b/>
      <sz val="14"/>
      <color rgb="FF002060"/>
      <name val="Open Sans"/>
      <family val="2"/>
      <charset val="238"/>
    </font>
    <font>
      <i/>
      <sz val="11"/>
      <color theme="1"/>
      <name val="Open Sans"/>
      <family val="2"/>
      <charset val="238"/>
    </font>
    <font>
      <b/>
      <i/>
      <sz val="12"/>
      <color theme="3" tint="-0.249977111117893"/>
      <name val="Open Sans"/>
      <family val="2"/>
      <charset val="238"/>
    </font>
    <font>
      <b/>
      <sz val="12"/>
      <color theme="1" tint="0.499984740745262"/>
      <name val="Open Sans"/>
      <family val="2"/>
      <charset val="238"/>
    </font>
    <font>
      <i/>
      <sz val="12"/>
      <name val="Open Sans"/>
      <family val="2"/>
      <charset val="238"/>
    </font>
    <font>
      <sz val="14"/>
      <color theme="1"/>
      <name val="Open Sans"/>
      <family val="2"/>
      <charset val="238"/>
    </font>
    <font>
      <i/>
      <sz val="12"/>
      <color theme="1"/>
      <name val="Open Sans"/>
      <family val="2"/>
      <charset val="238"/>
    </font>
    <font>
      <i/>
      <sz val="12"/>
      <color theme="1" tint="0.499984740745262"/>
      <name val="Open Sans"/>
      <family val="2"/>
      <charset val="238"/>
    </font>
    <font>
      <i/>
      <sz val="14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sz val="11"/>
      <color theme="0"/>
      <name val="Verdana"/>
      <family val="2"/>
      <charset val="238"/>
    </font>
    <font>
      <i/>
      <sz val="12"/>
      <color rgb="FFFFFF00"/>
      <name val="Open Sans"/>
      <family val="2"/>
      <charset val="238"/>
    </font>
    <font>
      <b/>
      <i/>
      <sz val="12"/>
      <color rgb="FFFFFF00"/>
      <name val="Open Sans"/>
      <family val="2"/>
      <charset val="238"/>
    </font>
    <font>
      <b/>
      <sz val="11"/>
      <color theme="0"/>
      <name val="Verdana"/>
      <family val="2"/>
      <charset val="238"/>
    </font>
    <font>
      <sz val="11"/>
      <color theme="1" tint="0.499984740745262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4"/>
      <name val="Open Sans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0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3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0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49" fontId="16" fillId="0" borderId="0" xfId="0" applyNumberFormat="1" applyFont="1" applyAlignment="1">
      <alignment vertical="justify"/>
    </xf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top"/>
      <protection locked="0"/>
    </xf>
    <xf numFmtId="49" fontId="16" fillId="0" borderId="0" xfId="0" applyNumberFormat="1" applyFont="1" applyAlignment="1" applyProtection="1">
      <alignment vertical="justify"/>
      <protection locked="0"/>
    </xf>
    <xf numFmtId="49" fontId="17" fillId="0" borderId="0" xfId="0" applyNumberFormat="1" applyFont="1" applyAlignment="1" applyProtection="1">
      <alignment vertical="justify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0" fillId="0" borderId="0" xfId="0" applyFont="1"/>
    <xf numFmtId="0" fontId="20" fillId="0" borderId="0" xfId="0" applyFont="1" applyAlignment="1">
      <alignment vertical="top"/>
    </xf>
    <xf numFmtId="0" fontId="23" fillId="0" borderId="0" xfId="0" applyFont="1" applyAlignment="1">
      <alignment vertical="top"/>
    </xf>
    <xf numFmtId="49" fontId="24" fillId="0" borderId="0" xfId="0" applyNumberFormat="1" applyFont="1" applyAlignment="1">
      <alignment vertical="justify"/>
    </xf>
    <xf numFmtId="0" fontId="23" fillId="0" borderId="0" xfId="0" applyFont="1"/>
    <xf numFmtId="49" fontId="15" fillId="5" borderId="3" xfId="1" applyNumberFormat="1" applyFont="1" applyFill="1" applyBorder="1" applyAlignment="1" applyProtection="1">
      <alignment horizontal="left" vertical="top"/>
    </xf>
    <xf numFmtId="49" fontId="3" fillId="2" borderId="17" xfId="0" applyNumberFormat="1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/>
      <protection locked="0"/>
    </xf>
    <xf numFmtId="49" fontId="15" fillId="2" borderId="3" xfId="1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hidden="1"/>
    </xf>
    <xf numFmtId="0" fontId="11" fillId="5" borderId="20" xfId="0" applyFont="1" applyFill="1" applyBorder="1" applyAlignment="1" applyProtection="1">
      <alignment horizontal="center" vertical="center" wrapText="1"/>
      <protection hidden="1"/>
    </xf>
    <xf numFmtId="0" fontId="11" fillId="5" borderId="19" xfId="0" applyFont="1" applyFill="1" applyBorder="1" applyAlignment="1" applyProtection="1">
      <alignment horizontal="center" vertical="center" wrapText="1"/>
      <protection hidden="1"/>
    </xf>
    <xf numFmtId="165" fontId="20" fillId="7" borderId="3" xfId="0" applyNumberFormat="1" applyFont="1" applyFill="1" applyBorder="1" applyProtection="1">
      <protection hidden="1"/>
    </xf>
    <xf numFmtId="165" fontId="20" fillId="7" borderId="18" xfId="0" applyNumberFormat="1" applyFont="1" applyFill="1" applyBorder="1" applyProtection="1">
      <protection hidden="1"/>
    </xf>
    <xf numFmtId="165" fontId="23" fillId="10" borderId="20" xfId="0" applyNumberFormat="1" applyFont="1" applyFill="1" applyBorder="1" applyProtection="1">
      <protection hidden="1"/>
    </xf>
    <xf numFmtId="165" fontId="23" fillId="10" borderId="1" xfId="0" applyNumberFormat="1" applyFont="1" applyFill="1" applyBorder="1" applyProtection="1">
      <protection hidden="1"/>
    </xf>
    <xf numFmtId="165" fontId="20" fillId="10" borderId="1" xfId="0" applyNumberFormat="1" applyFont="1" applyFill="1" applyBorder="1" applyProtection="1">
      <protection hidden="1"/>
    </xf>
    <xf numFmtId="165" fontId="23" fillId="7" borderId="24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4" fillId="5" borderId="17" xfId="0" applyFont="1" applyFill="1" applyBorder="1" applyProtection="1">
      <protection hidden="1"/>
    </xf>
    <xf numFmtId="0" fontId="14" fillId="7" borderId="2" xfId="0" applyFont="1" applyFill="1" applyBorder="1" applyAlignment="1" applyProtection="1">
      <alignment vertical="center" wrapText="1"/>
      <protection hidden="1"/>
    </xf>
    <xf numFmtId="165" fontId="10" fillId="7" borderId="3" xfId="0" applyNumberFormat="1" applyFont="1" applyFill="1" applyBorder="1" applyAlignment="1" applyProtection="1">
      <alignment vertical="center"/>
      <protection hidden="1"/>
    </xf>
    <xf numFmtId="166" fontId="2" fillId="5" borderId="17" xfId="0" applyNumberFormat="1" applyFont="1" applyFill="1" applyBorder="1" applyAlignment="1" applyProtection="1">
      <alignment horizontal="center" vertical="center"/>
      <protection hidden="1"/>
    </xf>
    <xf numFmtId="165" fontId="3" fillId="5" borderId="20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3" fillId="0" borderId="2" xfId="0" applyFont="1" applyBorder="1" applyAlignment="1" applyProtection="1">
      <alignment horizontal="left" vertical="top" wrapText="1"/>
      <protection hidden="1"/>
    </xf>
    <xf numFmtId="0" fontId="19" fillId="0" borderId="2" xfId="0" applyFont="1" applyBorder="1" applyAlignment="1" applyProtection="1">
      <alignment horizontal="left" vertical="center" wrapText="1"/>
      <protection hidden="1"/>
    </xf>
    <xf numFmtId="165" fontId="3" fillId="5" borderId="19" xfId="0" applyNumberFormat="1" applyFont="1" applyFill="1" applyBorder="1" applyAlignment="1" applyProtection="1">
      <alignment horizontal="center" vertical="center"/>
      <protection hidden="1"/>
    </xf>
    <xf numFmtId="0" fontId="14" fillId="3" borderId="5" xfId="0" applyFont="1" applyFill="1" applyBorder="1" applyAlignment="1" applyProtection="1">
      <alignment horizontal="right" vertical="center" wrapText="1"/>
      <protection hidden="1"/>
    </xf>
    <xf numFmtId="0" fontId="14" fillId="7" borderId="6" xfId="0" applyFont="1" applyFill="1" applyBorder="1" applyAlignment="1" applyProtection="1">
      <alignment horizontal="right" vertical="center"/>
      <protection hidden="1"/>
    </xf>
    <xf numFmtId="165" fontId="14" fillId="7" borderId="21" xfId="1" applyNumberFormat="1" applyFont="1" applyFill="1" applyBorder="1" applyAlignment="1" applyProtection="1">
      <alignment horizontal="center" vertical="center"/>
      <protection hidden="1"/>
    </xf>
    <xf numFmtId="165" fontId="28" fillId="7" borderId="28" xfId="1" applyNumberFormat="1" applyFont="1" applyFill="1" applyBorder="1" applyAlignment="1" applyProtection="1">
      <alignment horizontal="center" vertical="center"/>
      <protection hidden="1"/>
    </xf>
    <xf numFmtId="4" fontId="25" fillId="4" borderId="2" xfId="0" applyNumberFormat="1" applyFont="1" applyFill="1" applyBorder="1" applyAlignment="1" applyProtection="1">
      <alignment horizontal="left" vertical="center"/>
      <protection hidden="1"/>
    </xf>
    <xf numFmtId="165" fontId="25" fillId="3" borderId="19" xfId="1" applyNumberFormat="1" applyFont="1" applyFill="1" applyBorder="1" applyAlignment="1" applyProtection="1">
      <alignment horizontal="center" vertical="center"/>
      <protection hidden="1"/>
    </xf>
    <xf numFmtId="0" fontId="18" fillId="3" borderId="2" xfId="0" applyFont="1" applyFill="1" applyBorder="1" applyAlignment="1" applyProtection="1">
      <alignment horizontal="left" vertical="center" wrapText="1"/>
      <protection hidden="1"/>
    </xf>
    <xf numFmtId="0" fontId="30" fillId="8" borderId="26" xfId="0" applyFont="1" applyFill="1" applyBorder="1" applyAlignment="1" applyProtection="1">
      <alignment vertical="center"/>
      <protection hidden="1"/>
    </xf>
    <xf numFmtId="0" fontId="31" fillId="8" borderId="17" xfId="0" applyFont="1" applyFill="1" applyBorder="1" applyAlignment="1" applyProtection="1">
      <alignment vertical="center"/>
      <protection hidden="1"/>
    </xf>
    <xf numFmtId="0" fontId="31" fillId="8" borderId="34" xfId="0" applyFont="1" applyFill="1" applyBorder="1" applyAlignment="1" applyProtection="1">
      <alignment vertical="center"/>
      <protection hidden="1"/>
    </xf>
    <xf numFmtId="0" fontId="32" fillId="9" borderId="35" xfId="0" applyFont="1" applyFill="1" applyBorder="1" applyAlignment="1" applyProtection="1">
      <alignment vertical="center"/>
      <protection hidden="1"/>
    </xf>
    <xf numFmtId="0" fontId="31" fillId="8" borderId="35" xfId="0" applyFont="1" applyFill="1" applyBorder="1" applyAlignment="1" applyProtection="1">
      <alignment vertical="center"/>
      <protection hidden="1"/>
    </xf>
    <xf numFmtId="165" fontId="3" fillId="5" borderId="19" xfId="0" applyNumberFormat="1" applyFont="1" applyFill="1" applyBorder="1" applyAlignment="1" applyProtection="1">
      <alignment horizontal="center" vertical="center"/>
      <protection locked="0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32" fillId="9" borderId="39" xfId="0" applyFont="1" applyFill="1" applyBorder="1" applyAlignment="1" applyProtection="1">
      <alignment vertical="center"/>
      <protection hidden="1"/>
    </xf>
    <xf numFmtId="165" fontId="28" fillId="7" borderId="23" xfId="1" applyNumberFormat="1" applyFont="1" applyFill="1" applyBorder="1" applyAlignment="1" applyProtection="1">
      <alignment horizontal="center" vertical="center"/>
      <protection hidden="1"/>
    </xf>
    <xf numFmtId="0" fontId="5" fillId="7" borderId="10" xfId="0" applyFont="1" applyFill="1" applyBorder="1" applyAlignment="1" applyProtection="1">
      <alignment horizontal="center" vertical="top" wrapText="1"/>
      <protection hidden="1"/>
    </xf>
    <xf numFmtId="165" fontId="28" fillId="7" borderId="17" xfId="1" applyNumberFormat="1" applyFont="1" applyFill="1" applyBorder="1" applyAlignment="1" applyProtection="1">
      <alignment horizontal="right" vertical="center"/>
      <protection hidden="1"/>
    </xf>
    <xf numFmtId="0" fontId="11" fillId="2" borderId="17" xfId="0" applyFont="1" applyFill="1" applyBorder="1" applyAlignment="1" applyProtection="1">
      <alignment horizontal="center" vertical="center" wrapText="1"/>
      <protection hidden="1"/>
    </xf>
    <xf numFmtId="0" fontId="11" fillId="5" borderId="3" xfId="0" applyFont="1" applyFill="1" applyBorder="1" applyAlignment="1" applyProtection="1">
      <alignment horizontal="center" vertical="center" wrapText="1"/>
      <protection hidden="1"/>
    </xf>
    <xf numFmtId="0" fontId="11" fillId="5" borderId="18" xfId="0" applyFont="1" applyFill="1" applyBorder="1" applyAlignment="1" applyProtection="1">
      <alignment horizontal="center" vertical="center" wrapText="1"/>
      <protection hidden="1"/>
    </xf>
    <xf numFmtId="165" fontId="35" fillId="13" borderId="25" xfId="1" applyNumberFormat="1" applyFont="1" applyFill="1" applyBorder="1" applyAlignment="1" applyProtection="1">
      <alignment horizontal="center" vertical="center"/>
    </xf>
    <xf numFmtId="165" fontId="43" fillId="15" borderId="38" xfId="1" applyNumberFormat="1" applyFont="1" applyFill="1" applyBorder="1" applyAlignment="1" applyProtection="1">
      <alignment horizontal="center" vertical="center"/>
    </xf>
    <xf numFmtId="165" fontId="3" fillId="2" borderId="45" xfId="0" applyNumberFormat="1" applyFont="1" applyFill="1" applyBorder="1" applyAlignment="1" applyProtection="1">
      <alignment horizontal="center" vertical="center"/>
      <protection locked="0"/>
    </xf>
    <xf numFmtId="165" fontId="14" fillId="4" borderId="23" xfId="1" applyNumberFormat="1" applyFont="1" applyFill="1" applyBorder="1" applyAlignment="1" applyProtection="1">
      <alignment horizontal="center" vertical="center"/>
    </xf>
    <xf numFmtId="165" fontId="14" fillId="14" borderId="49" xfId="1" applyNumberFormat="1" applyFont="1" applyFill="1" applyBorder="1" applyAlignment="1" applyProtection="1">
      <alignment horizontal="center" vertical="center"/>
    </xf>
    <xf numFmtId="165" fontId="3" fillId="2" borderId="19" xfId="0" applyNumberFormat="1" applyFont="1" applyFill="1" applyBorder="1" applyAlignment="1" applyProtection="1">
      <alignment horizontal="center" vertical="center"/>
      <protection locked="0"/>
    </xf>
    <xf numFmtId="49" fontId="35" fillId="13" borderId="13" xfId="1" applyNumberFormat="1" applyFont="1" applyFill="1" applyBorder="1" applyAlignment="1" applyProtection="1">
      <alignment horizontal="center" vertical="center"/>
    </xf>
    <xf numFmtId="0" fontId="5" fillId="7" borderId="17" xfId="0" applyFont="1" applyFill="1" applyBorder="1" applyAlignment="1" applyProtection="1">
      <alignment horizontal="center" vertical="top" wrapText="1"/>
      <protection hidden="1"/>
    </xf>
    <xf numFmtId="165" fontId="20" fillId="0" borderId="8" xfId="0" applyNumberFormat="1" applyFont="1" applyBorder="1" applyProtection="1">
      <protection hidden="1"/>
    </xf>
    <xf numFmtId="165" fontId="4" fillId="0" borderId="7" xfId="0" applyNumberFormat="1" applyFont="1" applyBorder="1" applyAlignment="1" applyProtection="1">
      <alignment vertical="top"/>
      <protection hidden="1"/>
    </xf>
    <xf numFmtId="165" fontId="20" fillId="0" borderId="7" xfId="0" applyNumberFormat="1" applyFont="1" applyBorder="1" applyAlignment="1" applyProtection="1">
      <alignment vertical="top"/>
      <protection hidden="1"/>
    </xf>
    <xf numFmtId="165" fontId="23" fillId="0" borderId="7" xfId="0" applyNumberFormat="1" applyFont="1" applyBorder="1" applyAlignment="1" applyProtection="1">
      <alignment vertical="top"/>
      <protection hidden="1"/>
    </xf>
    <xf numFmtId="165" fontId="16" fillId="0" borderId="7" xfId="0" applyNumberFormat="1" applyFont="1" applyBorder="1" applyAlignment="1" applyProtection="1">
      <alignment vertical="justify"/>
      <protection hidden="1"/>
    </xf>
    <xf numFmtId="165" fontId="24" fillId="0" borderId="7" xfId="0" applyNumberFormat="1" applyFont="1" applyBorder="1" applyAlignment="1" applyProtection="1">
      <alignment vertical="justify"/>
      <protection hidden="1"/>
    </xf>
    <xf numFmtId="165" fontId="17" fillId="0" borderId="7" xfId="0" applyNumberFormat="1" applyFont="1" applyBorder="1" applyAlignment="1" applyProtection="1">
      <alignment vertical="justify"/>
      <protection hidden="1"/>
    </xf>
    <xf numFmtId="165" fontId="20" fillId="0" borderId="7" xfId="0" applyNumberFormat="1" applyFont="1" applyBorder="1" applyProtection="1">
      <protection hidden="1"/>
    </xf>
    <xf numFmtId="165" fontId="4" fillId="0" borderId="7" xfId="0" applyNumberFormat="1" applyFont="1" applyBorder="1" applyProtection="1">
      <protection hidden="1"/>
    </xf>
    <xf numFmtId="165" fontId="5" fillId="0" borderId="7" xfId="0" applyNumberFormat="1" applyFont="1" applyBorder="1" applyProtection="1">
      <protection hidden="1"/>
    </xf>
    <xf numFmtId="165" fontId="23" fillId="0" borderId="8" xfId="0" applyNumberFormat="1" applyFont="1" applyBorder="1" applyProtection="1">
      <protection hidden="1"/>
    </xf>
    <xf numFmtId="165" fontId="23" fillId="0" borderId="7" xfId="0" applyNumberFormat="1" applyFont="1" applyBorder="1" applyProtection="1">
      <protection hidden="1"/>
    </xf>
    <xf numFmtId="165" fontId="4" fillId="0" borderId="8" xfId="0" applyNumberFormat="1" applyFont="1" applyBorder="1" applyProtection="1">
      <protection hidden="1"/>
    </xf>
    <xf numFmtId="165" fontId="23" fillId="7" borderId="5" xfId="0" applyNumberFormat="1" applyFont="1" applyFill="1" applyBorder="1" applyAlignment="1" applyProtection="1">
      <alignment horizontal="center" vertical="center"/>
      <protection hidden="1"/>
    </xf>
    <xf numFmtId="0" fontId="5" fillId="7" borderId="22" xfId="0" applyFont="1" applyFill="1" applyBorder="1" applyAlignment="1" applyProtection="1">
      <alignment horizontal="center" vertical="top" wrapText="1"/>
      <protection hidden="1"/>
    </xf>
    <xf numFmtId="165" fontId="20" fillId="7" borderId="17" xfId="0" applyNumberFormat="1" applyFont="1" applyFill="1" applyBorder="1" applyProtection="1">
      <protection hidden="1"/>
    </xf>
    <xf numFmtId="165" fontId="20" fillId="0" borderId="53" xfId="0" applyNumberFormat="1" applyFont="1" applyBorder="1" applyProtection="1">
      <protection hidden="1"/>
    </xf>
    <xf numFmtId="165" fontId="3" fillId="2" borderId="17" xfId="0" applyNumberFormat="1" applyFont="1" applyFill="1" applyBorder="1" applyAlignment="1" applyProtection="1">
      <alignment horizontal="center" vertical="center"/>
      <protection hidden="1"/>
    </xf>
    <xf numFmtId="165" fontId="4" fillId="0" borderId="42" xfId="0" applyNumberFormat="1" applyFont="1" applyBorder="1" applyAlignment="1" applyProtection="1">
      <alignment vertical="top"/>
      <protection hidden="1"/>
    </xf>
    <xf numFmtId="165" fontId="3" fillId="5" borderId="17" xfId="0" applyNumberFormat="1" applyFont="1" applyFill="1" applyBorder="1" applyAlignment="1" applyProtection="1">
      <alignment horizontal="center" vertical="center"/>
      <protection hidden="1"/>
    </xf>
    <xf numFmtId="165" fontId="20" fillId="0" borderId="42" xfId="0" applyNumberFormat="1" applyFont="1" applyBorder="1" applyAlignment="1" applyProtection="1">
      <alignment vertical="top"/>
      <protection hidden="1"/>
    </xf>
    <xf numFmtId="165" fontId="23" fillId="0" borderId="42" xfId="0" applyNumberFormat="1" applyFont="1" applyBorder="1" applyAlignment="1" applyProtection="1">
      <alignment vertical="top"/>
      <protection hidden="1"/>
    </xf>
    <xf numFmtId="165" fontId="16" fillId="0" borderId="42" xfId="0" applyNumberFormat="1" applyFont="1" applyBorder="1" applyAlignment="1" applyProtection="1">
      <alignment vertical="justify"/>
      <protection hidden="1"/>
    </xf>
    <xf numFmtId="165" fontId="24" fillId="0" borderId="42" xfId="0" applyNumberFormat="1" applyFont="1" applyBorder="1" applyAlignment="1" applyProtection="1">
      <alignment vertical="justify"/>
      <protection hidden="1"/>
    </xf>
    <xf numFmtId="165" fontId="17" fillId="0" borderId="42" xfId="0" applyNumberFormat="1" applyFont="1" applyBorder="1" applyAlignment="1" applyProtection="1">
      <alignment vertical="justify"/>
      <protection hidden="1"/>
    </xf>
    <xf numFmtId="165" fontId="20" fillId="0" borderId="42" xfId="0" applyNumberFormat="1" applyFont="1" applyBorder="1" applyProtection="1">
      <protection hidden="1"/>
    </xf>
    <xf numFmtId="165" fontId="4" fillId="0" borderId="42" xfId="0" applyNumberFormat="1" applyFont="1" applyBorder="1" applyProtection="1">
      <protection hidden="1"/>
    </xf>
    <xf numFmtId="165" fontId="5" fillId="0" borderId="42" xfId="0" applyNumberFormat="1" applyFont="1" applyBorder="1" applyProtection="1">
      <protection hidden="1"/>
    </xf>
    <xf numFmtId="165" fontId="14" fillId="10" borderId="17" xfId="0" applyNumberFormat="1" applyFont="1" applyFill="1" applyBorder="1" applyAlignment="1" applyProtection="1">
      <alignment horizontal="center" vertical="center"/>
      <protection hidden="1"/>
    </xf>
    <xf numFmtId="165" fontId="23" fillId="0" borderId="53" xfId="0" applyNumberFormat="1" applyFont="1" applyBorder="1" applyProtection="1">
      <protection hidden="1"/>
    </xf>
    <xf numFmtId="165" fontId="23" fillId="0" borderId="42" xfId="0" applyNumberFormat="1" applyFont="1" applyBorder="1" applyProtection="1">
      <protection hidden="1"/>
    </xf>
    <xf numFmtId="165" fontId="4" fillId="0" borderId="53" xfId="0" applyNumberFormat="1" applyFont="1" applyBorder="1" applyProtection="1">
      <protection hidden="1"/>
    </xf>
    <xf numFmtId="165" fontId="14" fillId="10" borderId="32" xfId="1" applyNumberFormat="1" applyFont="1" applyFill="1" applyBorder="1" applyAlignment="1" applyProtection="1">
      <alignment horizontal="center" vertical="center"/>
      <protection hidden="1"/>
    </xf>
    <xf numFmtId="165" fontId="23" fillId="7" borderId="34" xfId="0" applyNumberFormat="1" applyFont="1" applyFill="1" applyBorder="1" applyAlignment="1" applyProtection="1">
      <alignment horizontal="center" vertical="center"/>
      <protection hidden="1"/>
    </xf>
    <xf numFmtId="0" fontId="8" fillId="5" borderId="31" xfId="0" applyFont="1" applyFill="1" applyBorder="1" applyAlignment="1" applyProtection="1">
      <alignment vertical="center"/>
      <protection hidden="1"/>
    </xf>
    <xf numFmtId="0" fontId="11" fillId="7" borderId="26" xfId="0" applyFont="1" applyFill="1" applyBorder="1" applyAlignment="1" applyProtection="1">
      <alignment horizontal="center" vertical="center"/>
      <protection hidden="1"/>
    </xf>
    <xf numFmtId="0" fontId="29" fillId="7" borderId="40" xfId="0" applyFont="1" applyFill="1" applyBorder="1" applyAlignment="1" applyProtection="1">
      <alignment horizontal="center" vertical="center"/>
      <protection hidden="1"/>
    </xf>
    <xf numFmtId="0" fontId="29" fillId="7" borderId="22" xfId="0" applyFont="1" applyFill="1" applyBorder="1" applyAlignment="1" applyProtection="1">
      <alignment horizontal="center" vertical="center"/>
      <protection hidden="1"/>
    </xf>
    <xf numFmtId="165" fontId="28" fillId="7" borderId="20" xfId="1" applyNumberFormat="1" applyFont="1" applyFill="1" applyBorder="1" applyAlignment="1" applyProtection="1">
      <alignment horizontal="center" vertical="center"/>
      <protection hidden="1"/>
    </xf>
    <xf numFmtId="165" fontId="22" fillId="3" borderId="17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horizontal="center" vertical="center"/>
      <protection hidden="1"/>
    </xf>
    <xf numFmtId="0" fontId="11" fillId="5" borderId="17" xfId="0" applyFont="1" applyFill="1" applyBorder="1" applyAlignment="1" applyProtection="1">
      <alignment horizontal="center" vertical="center" wrapText="1"/>
      <protection hidden="1"/>
    </xf>
    <xf numFmtId="165" fontId="3" fillId="2" borderId="19" xfId="0" applyNumberFormat="1" applyFont="1" applyFill="1" applyBorder="1" applyAlignment="1" applyProtection="1">
      <alignment horizontal="center" vertical="center"/>
      <protection hidden="1"/>
    </xf>
    <xf numFmtId="0" fontId="4" fillId="0" borderId="55" xfId="0" applyFont="1" applyBorder="1"/>
    <xf numFmtId="0" fontId="4" fillId="0" borderId="56" xfId="0" applyFont="1" applyBorder="1"/>
    <xf numFmtId="0" fontId="4" fillId="0" borderId="57" xfId="0" applyFont="1" applyBorder="1"/>
    <xf numFmtId="0" fontId="4" fillId="0" borderId="57" xfId="0" applyFont="1" applyBorder="1" applyAlignment="1">
      <alignment horizontal="center"/>
    </xf>
    <xf numFmtId="0" fontId="4" fillId="0" borderId="57" xfId="0" applyFont="1" applyBorder="1" applyProtection="1">
      <protection hidden="1"/>
    </xf>
    <xf numFmtId="0" fontId="4" fillId="0" borderId="56" xfId="0" applyFont="1" applyBorder="1" applyAlignment="1">
      <alignment horizontal="center"/>
    </xf>
    <xf numFmtId="0" fontId="4" fillId="0" borderId="56" xfId="0" applyFont="1" applyBorder="1" applyProtection="1">
      <protection hidden="1"/>
    </xf>
    <xf numFmtId="0" fontId="3" fillId="0" borderId="58" xfId="0" applyFont="1" applyBorder="1"/>
    <xf numFmtId="0" fontId="4" fillId="0" borderId="58" xfId="0" applyFont="1" applyBorder="1"/>
    <xf numFmtId="0" fontId="20" fillId="0" borderId="58" xfId="0" applyFont="1" applyBorder="1"/>
    <xf numFmtId="0" fontId="4" fillId="0" borderId="58" xfId="0" applyFont="1" applyBorder="1" applyAlignment="1" applyProtection="1">
      <alignment vertical="top"/>
      <protection locked="0"/>
    </xf>
    <xf numFmtId="0" fontId="20" fillId="0" borderId="58" xfId="0" applyFont="1" applyBorder="1" applyAlignment="1">
      <alignment vertical="top"/>
    </xf>
    <xf numFmtId="0" fontId="4" fillId="0" borderId="58" xfId="0" applyFont="1" applyBorder="1" applyAlignment="1">
      <alignment vertical="top"/>
    </xf>
    <xf numFmtId="0" fontId="23" fillId="0" borderId="58" xfId="0" applyFont="1" applyBorder="1" applyAlignment="1">
      <alignment vertical="top"/>
    </xf>
    <xf numFmtId="49" fontId="16" fillId="0" borderId="58" xfId="0" applyNumberFormat="1" applyFont="1" applyBorder="1" applyAlignment="1" applyProtection="1">
      <alignment vertical="justify"/>
      <protection locked="0"/>
    </xf>
    <xf numFmtId="49" fontId="16" fillId="0" borderId="58" xfId="0" applyNumberFormat="1" applyFont="1" applyBorder="1" applyAlignment="1">
      <alignment vertical="justify"/>
    </xf>
    <xf numFmtId="49" fontId="24" fillId="0" borderId="58" xfId="0" applyNumberFormat="1" applyFont="1" applyBorder="1" applyAlignment="1">
      <alignment vertical="justify"/>
    </xf>
    <xf numFmtId="49" fontId="17" fillId="0" borderId="58" xfId="0" applyNumberFormat="1" applyFont="1" applyBorder="1" applyAlignment="1" applyProtection="1">
      <alignment vertical="justify"/>
      <protection locked="0"/>
    </xf>
    <xf numFmtId="0" fontId="4" fillId="0" borderId="58" xfId="0" applyFont="1" applyBorder="1" applyProtection="1">
      <protection locked="0"/>
    </xf>
    <xf numFmtId="0" fontId="5" fillId="0" borderId="58" xfId="0" applyFont="1" applyBorder="1"/>
    <xf numFmtId="0" fontId="23" fillId="0" borderId="58" xfId="0" applyFont="1" applyBorder="1"/>
    <xf numFmtId="0" fontId="7" fillId="0" borderId="58" xfId="0" applyFont="1" applyBorder="1"/>
    <xf numFmtId="0" fontId="4" fillId="0" borderId="58" xfId="0" applyFont="1" applyBorder="1" applyProtection="1">
      <protection hidden="1"/>
    </xf>
    <xf numFmtId="0" fontId="4" fillId="0" borderId="59" xfId="0" applyFont="1" applyBorder="1"/>
    <xf numFmtId="0" fontId="4" fillId="0" borderId="60" xfId="0" applyFont="1" applyBorder="1"/>
    <xf numFmtId="0" fontId="4" fillId="0" borderId="61" xfId="0" applyFont="1" applyBorder="1"/>
    <xf numFmtId="0" fontId="3" fillId="0" borderId="56" xfId="0" applyFont="1" applyBorder="1"/>
    <xf numFmtId="0" fontId="20" fillId="0" borderId="56" xfId="0" applyFont="1" applyBorder="1"/>
    <xf numFmtId="0" fontId="4" fillId="0" borderId="56" xfId="0" applyFont="1" applyBorder="1" applyAlignment="1" applyProtection="1">
      <alignment vertical="top"/>
      <protection locked="0"/>
    </xf>
    <xf numFmtId="0" fontId="20" fillId="0" borderId="56" xfId="0" applyFont="1" applyBorder="1" applyAlignment="1">
      <alignment vertical="top"/>
    </xf>
    <xf numFmtId="0" fontId="4" fillId="0" borderId="56" xfId="0" applyFont="1" applyBorder="1" applyAlignment="1">
      <alignment vertical="top"/>
    </xf>
    <xf numFmtId="0" fontId="23" fillId="0" borderId="56" xfId="0" applyFont="1" applyBorder="1" applyAlignment="1">
      <alignment vertical="top"/>
    </xf>
    <xf numFmtId="49" fontId="16" fillId="0" borderId="56" xfId="0" applyNumberFormat="1" applyFont="1" applyBorder="1" applyAlignment="1" applyProtection="1">
      <alignment vertical="justify"/>
      <protection locked="0"/>
    </xf>
    <xf numFmtId="49" fontId="16" fillId="0" borderId="56" xfId="0" applyNumberFormat="1" applyFont="1" applyBorder="1" applyAlignment="1">
      <alignment vertical="justify"/>
    </xf>
    <xf numFmtId="49" fontId="24" fillId="0" borderId="56" xfId="0" applyNumberFormat="1" applyFont="1" applyBorder="1" applyAlignment="1">
      <alignment vertical="justify"/>
    </xf>
    <xf numFmtId="49" fontId="17" fillId="0" borderId="56" xfId="0" applyNumberFormat="1" applyFont="1" applyBorder="1" applyAlignment="1" applyProtection="1">
      <alignment vertical="justify"/>
      <protection locked="0"/>
    </xf>
    <xf numFmtId="0" fontId="4" fillId="0" borderId="56" xfId="0" applyFont="1" applyBorder="1" applyProtection="1">
      <protection locked="0"/>
    </xf>
    <xf numFmtId="0" fontId="5" fillId="0" borderId="56" xfId="0" applyFont="1" applyBorder="1"/>
    <xf numFmtId="0" fontId="23" fillId="0" borderId="56" xfId="0" applyFont="1" applyBorder="1"/>
    <xf numFmtId="0" fontId="5" fillId="0" borderId="56" xfId="0" applyFont="1" applyBorder="1" applyProtection="1">
      <protection locked="0"/>
    </xf>
    <xf numFmtId="0" fontId="7" fillId="0" borderId="56" xfId="0" applyFont="1" applyBorder="1"/>
    <xf numFmtId="0" fontId="20" fillId="0" borderId="56" xfId="0" applyFont="1" applyBorder="1" applyProtection="1">
      <protection hidden="1"/>
    </xf>
    <xf numFmtId="0" fontId="7" fillId="0" borderId="56" xfId="0" applyFont="1" applyBorder="1" applyProtection="1">
      <protection hidden="1"/>
    </xf>
    <xf numFmtId="0" fontId="4" fillId="0" borderId="62" xfId="0" applyFont="1" applyBorder="1" applyProtection="1">
      <protection hidden="1"/>
    </xf>
    <xf numFmtId="0" fontId="4" fillId="0" borderId="63" xfId="0" applyFont="1" applyBorder="1" applyProtection="1">
      <protection hidden="1"/>
    </xf>
    <xf numFmtId="0" fontId="4" fillId="0" borderId="64" xfId="0" applyFont="1" applyBorder="1" applyProtection="1">
      <protection hidden="1"/>
    </xf>
    <xf numFmtId="49" fontId="12" fillId="0" borderId="65" xfId="0" applyNumberFormat="1" applyFont="1" applyBorder="1" applyAlignment="1" applyProtection="1">
      <alignment horizontal="left" vertical="top" wrapText="1"/>
      <protection hidden="1"/>
    </xf>
    <xf numFmtId="0" fontId="3" fillId="0" borderId="56" xfId="0" applyFont="1" applyBorder="1" applyProtection="1">
      <protection hidden="1"/>
    </xf>
    <xf numFmtId="0" fontId="3" fillId="0" borderId="60" xfId="0" applyFont="1" applyBorder="1" applyProtection="1">
      <protection hidden="1"/>
    </xf>
    <xf numFmtId="0" fontId="4" fillId="0" borderId="55" xfId="0" applyFont="1" applyBorder="1" applyAlignment="1">
      <alignment horizontal="center"/>
    </xf>
    <xf numFmtId="167" fontId="12" fillId="0" borderId="66" xfId="0" applyNumberFormat="1" applyFont="1" applyBorder="1" applyAlignment="1" applyProtection="1">
      <alignment horizontal="center"/>
      <protection hidden="1"/>
    </xf>
    <xf numFmtId="167" fontId="12" fillId="0" borderId="45" xfId="0" applyNumberFormat="1" applyFont="1" applyBorder="1" applyAlignment="1" applyProtection="1">
      <alignment horizontal="center"/>
      <protection hidden="1"/>
    </xf>
    <xf numFmtId="167" fontId="12" fillId="0" borderId="49" xfId="0" applyNumberFormat="1" applyFont="1" applyBorder="1" applyAlignment="1" applyProtection="1">
      <alignment horizontal="center"/>
      <protection hidden="1"/>
    </xf>
    <xf numFmtId="167" fontId="6" fillId="7" borderId="39" xfId="0" applyNumberFormat="1" applyFont="1" applyFill="1" applyBorder="1" applyAlignment="1" applyProtection="1">
      <alignment horizontal="center"/>
      <protection hidden="1"/>
    </xf>
    <xf numFmtId="167" fontId="12" fillId="0" borderId="39" xfId="0" applyNumberFormat="1" applyFont="1" applyBorder="1" applyAlignment="1" applyProtection="1">
      <alignment horizontal="center"/>
      <protection hidden="1"/>
    </xf>
    <xf numFmtId="4" fontId="25" fillId="4" borderId="15" xfId="0" applyNumberFormat="1" applyFont="1" applyFill="1" applyBorder="1" applyAlignment="1">
      <alignment horizontal="left" vertical="center"/>
    </xf>
    <xf numFmtId="165" fontId="25" fillId="3" borderId="23" xfId="1" applyNumberFormat="1" applyFont="1" applyFill="1" applyBorder="1" applyAlignment="1" applyProtection="1">
      <alignment horizontal="center" vertical="center"/>
    </xf>
    <xf numFmtId="49" fontId="25" fillId="4" borderId="69" xfId="1" applyNumberFormat="1" applyFont="1" applyFill="1" applyBorder="1" applyAlignment="1" applyProtection="1">
      <alignment horizontal="center" vertical="center"/>
    </xf>
    <xf numFmtId="165" fontId="20" fillId="7" borderId="12" xfId="0" applyNumberFormat="1" applyFont="1" applyFill="1" applyBorder="1" applyProtection="1">
      <protection hidden="1"/>
    </xf>
    <xf numFmtId="165" fontId="20" fillId="7" borderId="33" xfId="0" applyNumberFormat="1" applyFont="1" applyFill="1" applyBorder="1" applyProtection="1">
      <protection hidden="1"/>
    </xf>
    <xf numFmtId="165" fontId="14" fillId="3" borderId="25" xfId="1" applyNumberFormat="1" applyFont="1" applyFill="1" applyBorder="1" applyAlignment="1" applyProtection="1">
      <alignment horizontal="center" vertical="center"/>
      <protection hidden="1"/>
    </xf>
    <xf numFmtId="0" fontId="37" fillId="11" borderId="26" xfId="0" applyFont="1" applyFill="1" applyBorder="1" applyAlignment="1">
      <alignment horizontal="right" vertical="top" wrapText="1"/>
    </xf>
    <xf numFmtId="0" fontId="37" fillId="11" borderId="17" xfId="0" applyFont="1" applyFill="1" applyBorder="1" applyAlignment="1">
      <alignment horizontal="right" vertical="top" wrapText="1"/>
    </xf>
    <xf numFmtId="0" fontId="37" fillId="11" borderId="34" xfId="0" applyFont="1" applyFill="1" applyBorder="1" applyAlignment="1">
      <alignment horizontal="right" vertical="top" wrapText="1"/>
    </xf>
    <xf numFmtId="0" fontId="38" fillId="12" borderId="50" xfId="0" applyFont="1" applyFill="1" applyBorder="1" applyAlignment="1">
      <alignment vertical="top"/>
    </xf>
    <xf numFmtId="0" fontId="39" fillId="12" borderId="51" xfId="0" applyFont="1" applyFill="1" applyBorder="1" applyAlignment="1">
      <alignment horizontal="right" vertical="center"/>
    </xf>
    <xf numFmtId="0" fontId="39" fillId="12" borderId="51" xfId="0" applyFont="1" applyFill="1" applyBorder="1" applyAlignment="1">
      <alignment horizontal="right" vertical="top"/>
    </xf>
    <xf numFmtId="0" fontId="39" fillId="12" borderId="52" xfId="0" applyFont="1" applyFill="1" applyBorder="1" applyAlignment="1">
      <alignment wrapText="1"/>
    </xf>
    <xf numFmtId="0" fontId="15" fillId="14" borderId="36" xfId="0" applyFont="1" applyFill="1" applyBorder="1" applyAlignment="1">
      <alignment horizontal="center" vertical="center" wrapText="1"/>
    </xf>
    <xf numFmtId="0" fontId="15" fillId="14" borderId="26" xfId="0" applyFont="1" applyFill="1" applyBorder="1" applyAlignment="1">
      <alignment horizontal="center" vertical="center" wrapText="1"/>
    </xf>
    <xf numFmtId="0" fontId="14" fillId="13" borderId="17" xfId="0" applyFont="1" applyFill="1" applyBorder="1" applyAlignment="1">
      <alignment vertical="center"/>
    </xf>
    <xf numFmtId="165" fontId="10" fillId="13" borderId="3" xfId="0" applyNumberFormat="1" applyFont="1" applyFill="1" applyBorder="1" applyAlignment="1">
      <alignment vertical="center"/>
    </xf>
    <xf numFmtId="165" fontId="10" fillId="13" borderId="18" xfId="0" applyNumberFormat="1" applyFont="1" applyFill="1" applyBorder="1" applyAlignment="1">
      <alignment vertical="center"/>
    </xf>
    <xf numFmtId="0" fontId="6" fillId="3" borderId="17" xfId="0" applyFont="1" applyFill="1" applyBorder="1" applyAlignment="1">
      <alignment vertical="center" wrapText="1"/>
    </xf>
    <xf numFmtId="165" fontId="22" fillId="3" borderId="17" xfId="0" applyNumberFormat="1" applyFont="1" applyFill="1" applyBorder="1" applyAlignment="1">
      <alignment vertical="center"/>
    </xf>
    <xf numFmtId="49" fontId="22" fillId="3" borderId="1" xfId="0" applyNumberFormat="1" applyFont="1" applyFill="1" applyBorder="1" applyAlignment="1">
      <alignment vertical="center"/>
    </xf>
    <xf numFmtId="0" fontId="41" fillId="14" borderId="17" xfId="0" applyFont="1" applyFill="1" applyBorder="1" applyAlignment="1">
      <alignment horizontal="left" vertical="center" wrapText="1"/>
    </xf>
    <xf numFmtId="165" fontId="3" fillId="5" borderId="47" xfId="0" applyNumberFormat="1" applyFont="1" applyFill="1" applyBorder="1" applyAlignment="1">
      <alignment horizontal="center" vertical="center"/>
    </xf>
    <xf numFmtId="165" fontId="3" fillId="2" borderId="47" xfId="0" applyNumberFormat="1" applyFont="1" applyFill="1" applyBorder="1" applyAlignment="1">
      <alignment horizontal="center" vertical="center"/>
    </xf>
    <xf numFmtId="49" fontId="22" fillId="5" borderId="1" xfId="0" applyNumberFormat="1" applyFont="1" applyFill="1" applyBorder="1" applyAlignment="1">
      <alignment vertical="center"/>
    </xf>
    <xf numFmtId="49" fontId="3" fillId="5" borderId="17" xfId="0" applyNumberFormat="1" applyFont="1" applyFill="1" applyBorder="1" applyAlignment="1">
      <alignment horizontal="left" vertical="top"/>
    </xf>
    <xf numFmtId="49" fontId="3" fillId="5" borderId="1" xfId="0" applyNumberFormat="1" applyFont="1" applyFill="1" applyBorder="1" applyAlignment="1">
      <alignment horizontal="left" vertical="top"/>
    </xf>
    <xf numFmtId="49" fontId="6" fillId="3" borderId="17" xfId="0" applyNumberFormat="1" applyFont="1" applyFill="1" applyBorder="1" applyAlignment="1">
      <alignment vertical="center" wrapText="1"/>
    </xf>
    <xf numFmtId="49" fontId="22" fillId="3" borderId="8" xfId="0" applyNumberFormat="1" applyFont="1" applyFill="1" applyBorder="1" applyAlignment="1">
      <alignment vertical="center"/>
    </xf>
    <xf numFmtId="0" fontId="14" fillId="4" borderId="17" xfId="0" applyFont="1" applyFill="1" applyBorder="1" applyAlignment="1">
      <alignment horizontal="right" vertical="center" wrapText="1"/>
    </xf>
    <xf numFmtId="165" fontId="14" fillId="4" borderId="19" xfId="0" applyNumberFormat="1" applyFont="1" applyFill="1" applyBorder="1" applyAlignment="1">
      <alignment horizontal="center" vertical="center"/>
    </xf>
    <xf numFmtId="165" fontId="14" fillId="14" borderId="45" xfId="0" applyNumberFormat="1" applyFont="1" applyFill="1" applyBorder="1" applyAlignment="1">
      <alignment horizontal="center" vertical="center"/>
    </xf>
    <xf numFmtId="49" fontId="36" fillId="4" borderId="3" xfId="0" applyNumberFormat="1" applyFont="1" applyFill="1" applyBorder="1" applyAlignment="1">
      <alignment vertical="center"/>
    </xf>
    <xf numFmtId="0" fontId="14" fillId="13" borderId="17" xfId="0" applyFont="1" applyFill="1" applyBorder="1" applyAlignment="1">
      <alignment vertical="center" wrapText="1"/>
    </xf>
    <xf numFmtId="0" fontId="14" fillId="3" borderId="17" xfId="0" applyFont="1" applyFill="1" applyBorder="1" applyAlignment="1">
      <alignment vertical="center" wrapText="1"/>
    </xf>
    <xf numFmtId="165" fontId="14" fillId="14" borderId="19" xfId="0" applyNumberFormat="1" applyFont="1" applyFill="1" applyBorder="1" applyAlignment="1">
      <alignment horizontal="center" vertical="center"/>
    </xf>
    <xf numFmtId="165" fontId="3" fillId="2" borderId="48" xfId="0" applyNumberFormat="1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right" vertical="center" wrapText="1"/>
    </xf>
    <xf numFmtId="49" fontId="36" fillId="4" borderId="16" xfId="0" applyNumberFormat="1" applyFont="1" applyFill="1" applyBorder="1" applyAlignment="1">
      <alignment vertical="center"/>
    </xf>
    <xf numFmtId="0" fontId="14" fillId="13" borderId="46" xfId="0" applyFont="1" applyFill="1" applyBorder="1" applyAlignment="1">
      <alignment horizontal="left" vertical="center"/>
    </xf>
    <xf numFmtId="49" fontId="46" fillId="4" borderId="3" xfId="0" applyNumberFormat="1" applyFont="1" applyFill="1" applyBorder="1" applyAlignment="1">
      <alignment vertical="center"/>
    </xf>
    <xf numFmtId="49" fontId="46" fillId="4" borderId="16" xfId="0" applyNumberFormat="1" applyFont="1" applyFill="1" applyBorder="1" applyAlignment="1">
      <alignment vertical="center"/>
    </xf>
    <xf numFmtId="165" fontId="47" fillId="13" borderId="3" xfId="0" applyNumberFormat="1" applyFont="1" applyFill="1" applyBorder="1" applyAlignment="1">
      <alignment vertical="center"/>
    </xf>
    <xf numFmtId="0" fontId="48" fillId="13" borderId="10" xfId="1" applyNumberFormat="1" applyFont="1" applyFill="1" applyBorder="1" applyAlignment="1" applyProtection="1">
      <alignment horizontal="left" vertical="center"/>
      <protection hidden="1"/>
    </xf>
    <xf numFmtId="49" fontId="48" fillId="13" borderId="13" xfId="1" applyNumberFormat="1" applyFont="1" applyFill="1" applyBorder="1" applyAlignment="1" applyProtection="1">
      <alignment horizontal="center" vertical="center"/>
    </xf>
    <xf numFmtId="49" fontId="44" fillId="4" borderId="68" xfId="1" applyNumberFormat="1" applyFont="1" applyFill="1" applyBorder="1" applyAlignment="1" applyProtection="1">
      <alignment horizontal="center" vertical="center"/>
    </xf>
    <xf numFmtId="165" fontId="12" fillId="13" borderId="3" xfId="0" applyNumberFormat="1" applyFont="1" applyFill="1" applyBorder="1" applyAlignment="1">
      <alignment vertical="center"/>
    </xf>
    <xf numFmtId="49" fontId="52" fillId="4" borderId="68" xfId="1" applyNumberFormat="1" applyFont="1" applyFill="1" applyBorder="1" applyAlignment="1" applyProtection="1">
      <alignment horizontal="center" vertical="center"/>
    </xf>
    <xf numFmtId="49" fontId="14" fillId="3" borderId="3" xfId="0" applyNumberFormat="1" applyFont="1" applyFill="1" applyBorder="1" applyAlignment="1">
      <alignment vertical="center"/>
    </xf>
    <xf numFmtId="49" fontId="14" fillId="5" borderId="3" xfId="0" applyNumberFormat="1" applyFont="1" applyFill="1" applyBorder="1" applyAlignment="1">
      <alignment vertical="center"/>
    </xf>
    <xf numFmtId="49" fontId="14" fillId="3" borderId="12" xfId="0" applyNumberFormat="1" applyFont="1" applyFill="1" applyBorder="1" applyAlignment="1">
      <alignment vertical="center"/>
    </xf>
    <xf numFmtId="49" fontId="52" fillId="2" borderId="1" xfId="1" applyNumberFormat="1" applyFont="1" applyFill="1" applyBorder="1" applyAlignment="1" applyProtection="1">
      <alignment horizontal="left" vertical="top" wrapText="1"/>
      <protection locked="0"/>
    </xf>
    <xf numFmtId="49" fontId="52" fillId="5" borderId="1" xfId="1" applyNumberFormat="1" applyFont="1" applyFill="1" applyBorder="1" applyAlignment="1" applyProtection="1">
      <alignment horizontal="left" vertical="top"/>
    </xf>
    <xf numFmtId="165" fontId="47" fillId="13" borderId="18" xfId="0" applyNumberFormat="1" applyFont="1" applyFill="1" applyBorder="1" applyAlignment="1">
      <alignment vertical="center"/>
    </xf>
    <xf numFmtId="49" fontId="44" fillId="4" borderId="67" xfId="1" applyNumberFormat="1" applyFont="1" applyFill="1" applyBorder="1" applyAlignment="1" applyProtection="1">
      <alignment horizontal="center" vertical="center"/>
    </xf>
    <xf numFmtId="49" fontId="49" fillId="3" borderId="18" xfId="0" applyNumberFormat="1" applyFont="1" applyFill="1" applyBorder="1" applyAlignment="1">
      <alignment vertical="center"/>
    </xf>
    <xf numFmtId="49" fontId="44" fillId="2" borderId="18" xfId="1" applyNumberFormat="1" applyFont="1" applyFill="1" applyBorder="1" applyAlignment="1" applyProtection="1">
      <alignment horizontal="left" vertical="top" wrapText="1"/>
      <protection locked="0"/>
    </xf>
    <xf numFmtId="49" fontId="49" fillId="5" borderId="18" xfId="0" applyNumberFormat="1" applyFont="1" applyFill="1" applyBorder="1" applyAlignment="1">
      <alignment vertical="center"/>
    </xf>
    <xf numFmtId="49" fontId="44" fillId="5" borderId="18" xfId="1" applyNumberFormat="1" applyFont="1" applyFill="1" applyBorder="1" applyAlignment="1" applyProtection="1">
      <alignment horizontal="left" vertical="top"/>
    </xf>
    <xf numFmtId="49" fontId="49" fillId="3" borderId="33" xfId="0" applyNumberFormat="1" applyFont="1" applyFill="1" applyBorder="1" applyAlignment="1">
      <alignment vertical="center"/>
    </xf>
    <xf numFmtId="49" fontId="50" fillId="4" borderId="18" xfId="0" applyNumberFormat="1" applyFont="1" applyFill="1" applyBorder="1" applyAlignment="1">
      <alignment vertical="center"/>
    </xf>
    <xf numFmtId="49" fontId="50" fillId="4" borderId="41" xfId="0" applyNumberFormat="1" applyFont="1" applyFill="1" applyBorder="1" applyAlignment="1">
      <alignment vertical="center"/>
    </xf>
    <xf numFmtId="49" fontId="51" fillId="13" borderId="29" xfId="1" applyNumberFormat="1" applyFont="1" applyFill="1" applyBorder="1" applyAlignment="1" applyProtection="1">
      <alignment horizontal="center" vertical="center"/>
    </xf>
    <xf numFmtId="0" fontId="53" fillId="0" borderId="56" xfId="0" applyFont="1" applyBorder="1" applyProtection="1">
      <protection hidden="1"/>
    </xf>
    <xf numFmtId="49" fontId="12" fillId="0" borderId="55" xfId="0" applyNumberFormat="1" applyFont="1" applyBorder="1" applyAlignment="1" applyProtection="1">
      <alignment horizontal="left" vertical="top" wrapText="1"/>
      <protection hidden="1"/>
    </xf>
    <xf numFmtId="0" fontId="4" fillId="0" borderId="70" xfId="0" applyFont="1" applyBorder="1" applyProtection="1">
      <protection hidden="1"/>
    </xf>
    <xf numFmtId="0" fontId="5" fillId="0" borderId="56" xfId="0" applyFont="1" applyBorder="1" applyAlignment="1">
      <alignment horizontal="right" vertical="center" wrapText="1"/>
    </xf>
    <xf numFmtId="49" fontId="12" fillId="3" borderId="17" xfId="0" applyNumberFormat="1" applyFont="1" applyFill="1" applyBorder="1" applyAlignment="1">
      <alignment vertical="center"/>
    </xf>
    <xf numFmtId="49" fontId="12" fillId="5" borderId="17" xfId="0" applyNumberFormat="1" applyFont="1" applyFill="1" applyBorder="1" applyAlignment="1">
      <alignment vertical="center"/>
    </xf>
    <xf numFmtId="49" fontId="12" fillId="3" borderId="32" xfId="0" applyNumberFormat="1" applyFont="1" applyFill="1" applyBorder="1" applyAlignment="1">
      <alignment vertical="center"/>
    </xf>
    <xf numFmtId="0" fontId="57" fillId="4" borderId="3" xfId="0" quotePrefix="1" applyFont="1" applyFill="1" applyBorder="1" applyAlignment="1">
      <alignment horizontal="left" vertical="center"/>
    </xf>
    <xf numFmtId="0" fontId="57" fillId="4" borderId="34" xfId="0" quotePrefix="1" applyFont="1" applyFill="1" applyBorder="1" applyAlignment="1">
      <alignment horizontal="left" vertical="center"/>
    </xf>
    <xf numFmtId="0" fontId="59" fillId="5" borderId="4" xfId="0" applyFont="1" applyFill="1" applyBorder="1" applyAlignment="1">
      <alignment horizontal="center" vertical="center" wrapText="1"/>
    </xf>
    <xf numFmtId="0" fontId="59" fillId="2" borderId="19" xfId="0" applyFont="1" applyFill="1" applyBorder="1" applyAlignment="1">
      <alignment horizontal="center" vertical="center" wrapText="1"/>
    </xf>
    <xf numFmtId="165" fontId="28" fillId="5" borderId="17" xfId="1" applyNumberFormat="1" applyFont="1" applyFill="1" applyBorder="1" applyAlignment="1" applyProtection="1">
      <alignment horizontal="center" vertical="center"/>
      <protection hidden="1"/>
    </xf>
    <xf numFmtId="165" fontId="28" fillId="7" borderId="46" xfId="1" applyNumberFormat="1" applyFont="1" applyFill="1" applyBorder="1" applyAlignment="1" applyProtection="1">
      <alignment horizontal="center" vertical="center"/>
      <protection hidden="1"/>
    </xf>
    <xf numFmtId="165" fontId="28" fillId="7" borderId="67" xfId="1" applyNumberFormat="1" applyFont="1" applyFill="1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left" vertical="top" wrapText="1"/>
      <protection locked="0"/>
    </xf>
    <xf numFmtId="49" fontId="12" fillId="0" borderId="2" xfId="0" applyNumberFormat="1" applyFont="1" applyBorder="1" applyAlignment="1" applyProtection="1">
      <alignment horizontal="left" vertical="top" wrapText="1"/>
      <protection locked="0"/>
    </xf>
    <xf numFmtId="49" fontId="12" fillId="2" borderId="2" xfId="0" applyNumberFormat="1" applyFont="1" applyFill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12" fillId="2" borderId="17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49" fontId="45" fillId="5" borderId="44" xfId="0" applyNumberFormat="1" applyFont="1" applyFill="1" applyBorder="1" applyAlignment="1" applyProtection="1">
      <alignment horizontal="left" vertical="top"/>
      <protection locked="0"/>
    </xf>
    <xf numFmtId="49" fontId="45" fillId="5" borderId="36" xfId="0" applyNumberFormat="1" applyFont="1" applyFill="1" applyBorder="1" applyAlignment="1" applyProtection="1">
      <alignment horizontal="left" vertical="top"/>
      <protection locked="0"/>
    </xf>
    <xf numFmtId="49" fontId="45" fillId="5" borderId="27" xfId="0" applyNumberFormat="1" applyFont="1" applyFill="1" applyBorder="1" applyAlignment="1" applyProtection="1">
      <alignment horizontal="left" vertical="top"/>
      <protection locked="0"/>
    </xf>
    <xf numFmtId="49" fontId="45" fillId="5" borderId="2" xfId="0" applyNumberFormat="1" applyFont="1" applyFill="1" applyBorder="1" applyAlignment="1" applyProtection="1">
      <alignment horizontal="left" vertical="top" wrapText="1"/>
      <protection locked="0"/>
    </xf>
    <xf numFmtId="49" fontId="45" fillId="5" borderId="3" xfId="0" applyNumberFormat="1" applyFont="1" applyFill="1" applyBorder="1" applyAlignment="1" applyProtection="1">
      <alignment horizontal="left" vertical="top" wrapText="1"/>
      <protection locked="0"/>
    </xf>
    <xf numFmtId="49" fontId="45" fillId="5" borderId="18" xfId="0" applyNumberFormat="1" applyFont="1" applyFill="1" applyBorder="1" applyAlignment="1" applyProtection="1">
      <alignment horizontal="left" vertical="top" wrapText="1"/>
      <protection locked="0"/>
    </xf>
    <xf numFmtId="49" fontId="40" fillId="5" borderId="2" xfId="0" applyNumberFormat="1" applyFont="1" applyFill="1" applyBorder="1" applyAlignment="1" applyProtection="1">
      <alignment horizontal="left" vertical="top" wrapText="1"/>
      <protection locked="0"/>
    </xf>
    <xf numFmtId="49" fontId="40" fillId="5" borderId="3" xfId="0" applyNumberFormat="1" applyFont="1" applyFill="1" applyBorder="1" applyAlignment="1" applyProtection="1">
      <alignment horizontal="left" vertical="top" wrapText="1"/>
      <protection locked="0"/>
    </xf>
    <xf numFmtId="49" fontId="40" fillId="5" borderId="18" xfId="0" applyNumberFormat="1" applyFont="1" applyFill="1" applyBorder="1" applyAlignment="1" applyProtection="1">
      <alignment horizontal="left" vertical="top" wrapText="1"/>
      <protection locked="0"/>
    </xf>
    <xf numFmtId="49" fontId="40" fillId="5" borderId="15" xfId="0" applyNumberFormat="1" applyFont="1" applyFill="1" applyBorder="1" applyAlignment="1" applyProtection="1">
      <alignment horizontal="left" vertical="top" wrapText="1"/>
      <protection locked="0"/>
    </xf>
    <xf numFmtId="49" fontId="40" fillId="5" borderId="16" xfId="0" applyNumberFormat="1" applyFont="1" applyFill="1" applyBorder="1" applyAlignment="1" applyProtection="1">
      <alignment horizontal="left" vertical="top" wrapText="1"/>
      <protection locked="0"/>
    </xf>
    <xf numFmtId="49" fontId="40" fillId="5" borderId="41" xfId="0" applyNumberFormat="1" applyFont="1" applyFill="1" applyBorder="1" applyAlignment="1" applyProtection="1">
      <alignment horizontal="left" vertical="top" wrapText="1"/>
      <protection locked="0"/>
    </xf>
    <xf numFmtId="0" fontId="39" fillId="12" borderId="16" xfId="0" applyFont="1" applyFill="1" applyBorder="1" applyAlignment="1">
      <alignment horizontal="center" vertical="center"/>
    </xf>
    <xf numFmtId="0" fontId="39" fillId="12" borderId="41" xfId="0" applyFont="1" applyFill="1" applyBorder="1" applyAlignment="1">
      <alignment horizontal="center" vertical="center"/>
    </xf>
    <xf numFmtId="0" fontId="34" fillId="7" borderId="26" xfId="0" applyFont="1" applyFill="1" applyBorder="1" applyAlignment="1" applyProtection="1">
      <alignment horizontal="center" vertical="center"/>
      <protection hidden="1"/>
    </xf>
    <xf numFmtId="0" fontId="34" fillId="7" borderId="36" xfId="0" applyFont="1" applyFill="1" applyBorder="1" applyAlignment="1" applyProtection="1">
      <alignment horizontal="center" vertical="center"/>
      <protection hidden="1"/>
    </xf>
    <xf numFmtId="0" fontId="34" fillId="7" borderId="27" xfId="0" applyFont="1" applyFill="1" applyBorder="1" applyAlignment="1" applyProtection="1">
      <alignment horizontal="center" vertical="center"/>
      <protection hidden="1"/>
    </xf>
    <xf numFmtId="0" fontId="29" fillId="7" borderId="54" xfId="0" applyFont="1" applyFill="1" applyBorder="1" applyAlignment="1" applyProtection="1">
      <alignment horizontal="center" vertical="center"/>
      <protection hidden="1"/>
    </xf>
    <xf numFmtId="0" fontId="29" fillId="7" borderId="28" xfId="0" applyFont="1" applyFill="1" applyBorder="1" applyAlignment="1" applyProtection="1">
      <alignment horizontal="center" vertical="center"/>
      <protection hidden="1"/>
    </xf>
    <xf numFmtId="0" fontId="58" fillId="16" borderId="30" xfId="0" applyFont="1" applyFill="1" applyBorder="1" applyAlignment="1">
      <alignment horizontal="center" vertical="top" wrapText="1"/>
    </xf>
    <xf numFmtId="0" fontId="58" fillId="16" borderId="21" xfId="0" applyFont="1" applyFill="1" applyBorder="1" applyAlignment="1">
      <alignment horizontal="center" vertical="top" wrapText="1"/>
    </xf>
    <xf numFmtId="0" fontId="58" fillId="16" borderId="31" xfId="0" applyFont="1" applyFill="1" applyBorder="1" applyAlignment="1">
      <alignment horizontal="center" vertical="top" wrapText="1"/>
    </xf>
    <xf numFmtId="0" fontId="58" fillId="16" borderId="6" xfId="0" applyFont="1" applyFill="1" applyBorder="1" applyAlignment="1">
      <alignment horizontal="center" vertical="top" wrapText="1"/>
    </xf>
    <xf numFmtId="0" fontId="58" fillId="16" borderId="40" xfId="0" applyFont="1" applyFill="1" applyBorder="1" applyAlignment="1">
      <alignment horizontal="center" vertical="top" wrapText="1"/>
    </xf>
    <xf numFmtId="0" fontId="58" fillId="16" borderId="22" xfId="0" applyFont="1" applyFill="1" applyBorder="1" applyAlignment="1">
      <alignment horizontal="center" vertical="top" wrapText="1"/>
    </xf>
    <xf numFmtId="49" fontId="54" fillId="12" borderId="36" xfId="0" applyNumberFormat="1" applyFont="1" applyFill="1" applyBorder="1" applyAlignment="1">
      <alignment horizontal="left" vertical="top" wrapText="1"/>
    </xf>
    <xf numFmtId="49" fontId="54" fillId="12" borderId="27" xfId="0" applyNumberFormat="1" applyFont="1" applyFill="1" applyBorder="1" applyAlignment="1">
      <alignment horizontal="left" vertical="top" wrapText="1"/>
    </xf>
    <xf numFmtId="0" fontId="27" fillId="6" borderId="11" xfId="0" applyFont="1" applyFill="1" applyBorder="1" applyAlignment="1" applyProtection="1">
      <alignment horizontal="center" vertical="center"/>
      <protection hidden="1"/>
    </xf>
    <xf numFmtId="0" fontId="27" fillId="6" borderId="12" xfId="0" applyFont="1" applyFill="1" applyBorder="1" applyAlignment="1" applyProtection="1">
      <alignment horizontal="center" vertical="center"/>
      <protection hidden="1"/>
    </xf>
    <xf numFmtId="0" fontId="27" fillId="6" borderId="9" xfId="0" applyFont="1" applyFill="1" applyBorder="1" applyAlignment="1" applyProtection="1">
      <alignment horizontal="center" vertical="center"/>
      <protection hidden="1"/>
    </xf>
    <xf numFmtId="0" fontId="27" fillId="6" borderId="43" xfId="0" applyFont="1" applyFill="1" applyBorder="1" applyAlignment="1" applyProtection="1">
      <alignment horizontal="center" vertical="center"/>
      <protection hidden="1"/>
    </xf>
    <xf numFmtId="0" fontId="27" fillId="6" borderId="0" xfId="0" applyFont="1" applyFill="1" applyAlignment="1" applyProtection="1">
      <alignment horizontal="center" vertical="center"/>
      <protection hidden="1"/>
    </xf>
    <xf numFmtId="0" fontId="27" fillId="6" borderId="13" xfId="0" applyFont="1" applyFill="1" applyBorder="1" applyAlignment="1" applyProtection="1">
      <alignment horizontal="center" vertical="center"/>
      <protection hidden="1"/>
    </xf>
    <xf numFmtId="0" fontId="27" fillId="6" borderId="14" xfId="0" applyFont="1" applyFill="1" applyBorder="1" applyAlignment="1" applyProtection="1">
      <alignment horizontal="center" vertical="center"/>
      <protection hidden="1"/>
    </xf>
    <xf numFmtId="0" fontId="13" fillId="5" borderId="7" xfId="0" applyFont="1" applyFill="1" applyBorder="1" applyAlignment="1" applyProtection="1">
      <alignment horizontal="center" vertical="center"/>
      <protection hidden="1"/>
    </xf>
    <xf numFmtId="0" fontId="13" fillId="5" borderId="6" xfId="0" applyFont="1" applyFill="1" applyBorder="1" applyAlignment="1" applyProtection="1">
      <alignment horizontal="center" vertical="center"/>
      <protection hidden="1"/>
    </xf>
  </cellXfs>
  <cellStyles count="2">
    <cellStyle name="Comma" xfId="1" builtinId="3"/>
    <cellStyle name="Normal" xfId="0" builtinId="0"/>
  </cellStyles>
  <dxfs count="20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color rgb="FFFF0000"/>
      </font>
      <fill>
        <patternFill>
          <bgColor rgb="FFFFF0D9"/>
        </patternFill>
      </fill>
    </dxf>
    <dxf>
      <font>
        <color rgb="FFFF0000"/>
      </font>
      <fill>
        <patternFill>
          <bgColor rgb="FFFFF0D9"/>
        </patternFill>
      </fill>
    </dxf>
    <dxf>
      <font>
        <b/>
        <i/>
        <color rgb="FFC00000"/>
      </font>
    </dxf>
    <dxf>
      <font>
        <color rgb="FF00B050"/>
      </font>
    </dxf>
    <dxf>
      <font>
        <color rgb="FFC00000"/>
      </font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  <border>
        <vertical/>
        <horizontal/>
      </border>
    </dxf>
  </dxfs>
  <tableStyles count="0" defaultTableStyle="TableStyleMedium9" defaultPivotStyle="PivotStyleLight16"/>
  <colors>
    <mruColors>
      <color rgb="FFFFFFCC"/>
      <color rgb="FFFF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275164</xdr:colOff>
      <xdr:row>6</xdr:row>
      <xdr:rowOff>352422</xdr:rowOff>
    </xdr:from>
    <xdr:to>
      <xdr:col>0</xdr:col>
      <xdr:colOff>2275412</xdr:colOff>
      <xdr:row>8</xdr:row>
      <xdr:rowOff>256417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63651D-DC49-4F23-AC24-9C363E0A9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4" y="1527172"/>
          <a:ext cx="2000248" cy="998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03"/>
  <sheetViews>
    <sheetView tabSelected="1" zoomScale="80" zoomScaleNormal="80" workbookViewId="0">
      <pane ySplit="9" topLeftCell="A10" activePane="bottomLeft" state="frozen"/>
      <selection pane="bottomLeft" activeCell="B1" sqref="B1:H1"/>
    </sheetView>
  </sheetViews>
  <sheetFormatPr defaultColWidth="8.85546875" defaultRowHeight="14.25" outlineLevelRow="1" outlineLevelCol="1" x14ac:dyDescent="0.2"/>
  <cols>
    <col min="1" max="1" width="121" style="1" customWidth="1"/>
    <col min="2" max="3" width="25.7109375" style="7" customWidth="1"/>
    <col min="4" max="4" width="42.7109375" style="1" customWidth="1"/>
    <col min="5" max="7" width="30.7109375" style="1" customWidth="1"/>
    <col min="8" max="8" width="40.7109375" style="1" customWidth="1"/>
    <col min="9" max="9" width="30.7109375" style="22" hidden="1" customWidth="1" outlineLevel="1"/>
    <col min="10" max="10" width="28.140625" style="22" hidden="1" customWidth="1" outlineLevel="1"/>
    <col min="11" max="11" width="24.5703125" style="22" hidden="1" customWidth="1" outlineLevel="1"/>
    <col min="12" max="14" width="21.7109375" style="22" hidden="1" customWidth="1" outlineLevel="1"/>
    <col min="15" max="15" width="8.85546875" style="1" hidden="1" customWidth="1" collapsed="1"/>
    <col min="16" max="16" width="8.85546875" style="1" hidden="1" customWidth="1"/>
    <col min="17" max="17" width="43.7109375" style="1" customWidth="1"/>
    <col min="18" max="18" width="16.7109375" style="117" bestFit="1" customWidth="1"/>
    <col min="19" max="53" width="8.85546875" style="117"/>
    <col min="54" max="16384" width="8.85546875" style="1"/>
  </cols>
  <sheetData>
    <row r="1" spans="1:53" s="2" customFormat="1" ht="18" x14ac:dyDescent="0.3">
      <c r="A1" s="177" t="s">
        <v>7</v>
      </c>
      <c r="B1" s="254" t="s">
        <v>81</v>
      </c>
      <c r="C1" s="255"/>
      <c r="D1" s="255"/>
      <c r="E1" s="255"/>
      <c r="F1" s="255"/>
      <c r="G1" s="255"/>
      <c r="H1" s="256"/>
      <c r="I1" s="162"/>
      <c r="J1" s="235"/>
      <c r="K1" s="163"/>
      <c r="L1" s="163"/>
      <c r="M1" s="163"/>
      <c r="N1" s="164"/>
      <c r="Q1" s="123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</row>
    <row r="2" spans="1:53" s="2" customFormat="1" ht="18" x14ac:dyDescent="0.3">
      <c r="A2" s="178" t="s">
        <v>59</v>
      </c>
      <c r="B2" s="257" t="s">
        <v>61</v>
      </c>
      <c r="C2" s="258"/>
      <c r="D2" s="258"/>
      <c r="E2" s="258"/>
      <c r="F2" s="258"/>
      <c r="G2" s="258"/>
      <c r="H2" s="259"/>
      <c r="I2" s="162"/>
      <c r="J2" s="235"/>
      <c r="K2" s="163"/>
      <c r="L2" s="163"/>
      <c r="M2" s="163"/>
      <c r="N2" s="164"/>
      <c r="Q2" s="123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</row>
    <row r="3" spans="1:53" s="2" customFormat="1" ht="18" x14ac:dyDescent="0.3">
      <c r="A3" s="178" t="s">
        <v>60</v>
      </c>
      <c r="B3" s="257" t="s">
        <v>80</v>
      </c>
      <c r="C3" s="258"/>
      <c r="D3" s="258"/>
      <c r="E3" s="258"/>
      <c r="F3" s="258"/>
      <c r="G3" s="258"/>
      <c r="H3" s="259"/>
      <c r="I3" s="162"/>
      <c r="J3" s="235"/>
      <c r="K3" s="163"/>
      <c r="L3" s="163"/>
      <c r="M3" s="163"/>
      <c r="N3" s="164"/>
      <c r="Q3" s="123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</row>
    <row r="4" spans="1:53" s="2" customFormat="1" ht="18" customHeight="1" x14ac:dyDescent="0.3">
      <c r="A4" s="178" t="s">
        <v>8</v>
      </c>
      <c r="B4" s="257" t="s">
        <v>78</v>
      </c>
      <c r="C4" s="258"/>
      <c r="D4" s="258"/>
      <c r="E4" s="258"/>
      <c r="F4" s="258"/>
      <c r="G4" s="258"/>
      <c r="H4" s="259"/>
      <c r="I4" s="162"/>
      <c r="J4" s="235"/>
      <c r="K4" s="163"/>
      <c r="L4" s="163"/>
      <c r="M4" s="163"/>
      <c r="N4" s="164"/>
      <c r="Q4" s="123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</row>
    <row r="5" spans="1:53" s="2" customFormat="1" ht="18" customHeight="1" x14ac:dyDescent="0.3">
      <c r="A5" s="178" t="s">
        <v>55</v>
      </c>
      <c r="B5" s="260" t="s">
        <v>72</v>
      </c>
      <c r="C5" s="261"/>
      <c r="D5" s="261"/>
      <c r="E5" s="261"/>
      <c r="F5" s="261"/>
      <c r="G5" s="261"/>
      <c r="H5" s="262"/>
      <c r="I5" s="162"/>
      <c r="J5" s="235"/>
      <c r="K5" s="163"/>
      <c r="L5" s="163"/>
      <c r="M5" s="163"/>
      <c r="N5" s="164"/>
      <c r="Q5" s="123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</row>
    <row r="6" spans="1:53" s="2" customFormat="1" ht="18.75" customHeight="1" thickBot="1" x14ac:dyDescent="0.35">
      <c r="A6" s="179" t="s">
        <v>56</v>
      </c>
      <c r="B6" s="263" t="s">
        <v>73</v>
      </c>
      <c r="C6" s="264"/>
      <c r="D6" s="264"/>
      <c r="E6" s="264"/>
      <c r="F6" s="264"/>
      <c r="G6" s="264"/>
      <c r="H6" s="265"/>
      <c r="I6" s="162"/>
      <c r="J6" s="235"/>
      <c r="K6" s="163"/>
      <c r="L6" s="163"/>
      <c r="M6" s="163"/>
      <c r="N6" s="164"/>
      <c r="Q6" s="123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</row>
    <row r="7" spans="1:53" ht="57" customHeight="1" thickBot="1" x14ac:dyDescent="0.25">
      <c r="A7" s="180"/>
      <c r="B7" s="184" t="s">
        <v>35</v>
      </c>
      <c r="C7" s="185" t="s">
        <v>34</v>
      </c>
      <c r="D7" s="273" t="s">
        <v>63</v>
      </c>
      <c r="E7" s="275" t="s">
        <v>13</v>
      </c>
      <c r="F7" s="275" t="s">
        <v>14</v>
      </c>
      <c r="G7" s="275" t="s">
        <v>15</v>
      </c>
      <c r="H7" s="277" t="s">
        <v>64</v>
      </c>
      <c r="I7" s="159"/>
      <c r="J7" s="236"/>
      <c r="K7" s="160"/>
      <c r="L7" s="160"/>
      <c r="M7" s="160"/>
      <c r="N7" s="161"/>
      <c r="Q7" s="124"/>
    </row>
    <row r="8" spans="1:53" ht="30" customHeight="1" thickBot="1" x14ac:dyDescent="0.25">
      <c r="A8" s="181" t="s">
        <v>41</v>
      </c>
      <c r="B8" s="243" t="s">
        <v>4</v>
      </c>
      <c r="C8" s="244" t="s">
        <v>4</v>
      </c>
      <c r="D8" s="274"/>
      <c r="E8" s="276"/>
      <c r="F8" s="276"/>
      <c r="G8" s="276"/>
      <c r="H8" s="278"/>
      <c r="I8" s="268" t="s">
        <v>77</v>
      </c>
      <c r="J8" s="269"/>
      <c r="K8" s="269"/>
      <c r="L8" s="269"/>
      <c r="M8" s="269"/>
      <c r="N8" s="270"/>
      <c r="Q8" s="124"/>
    </row>
    <row r="9" spans="1:53" ht="71.25" x14ac:dyDescent="0.2">
      <c r="A9" s="182"/>
      <c r="B9" s="279" t="s">
        <v>74</v>
      </c>
      <c r="C9" s="279"/>
      <c r="D9" s="279"/>
      <c r="E9" s="279"/>
      <c r="F9" s="279"/>
      <c r="G9" s="279"/>
      <c r="H9" s="280"/>
      <c r="I9" s="72" t="s">
        <v>30</v>
      </c>
      <c r="J9" s="60" t="s">
        <v>57</v>
      </c>
      <c r="K9" s="60" t="s">
        <v>58</v>
      </c>
      <c r="L9" s="60" t="s">
        <v>29</v>
      </c>
      <c r="M9" s="60" t="s">
        <v>27</v>
      </c>
      <c r="N9" s="87" t="s">
        <v>28</v>
      </c>
      <c r="Q9" s="124"/>
    </row>
    <row r="10" spans="1:53" ht="23.25" thickBot="1" x14ac:dyDescent="0.45">
      <c r="A10" s="183" t="s">
        <v>32</v>
      </c>
      <c r="B10" s="266" t="s">
        <v>12</v>
      </c>
      <c r="C10" s="266"/>
      <c r="D10" s="266"/>
      <c r="E10" s="266"/>
      <c r="F10" s="266"/>
      <c r="G10" s="266"/>
      <c r="H10" s="267"/>
      <c r="I10" s="114"/>
      <c r="J10" s="63"/>
      <c r="K10" s="63"/>
      <c r="L10" s="63"/>
      <c r="M10" s="63"/>
      <c r="N10" s="64"/>
      <c r="Q10" s="124"/>
    </row>
    <row r="11" spans="1:53" s="13" customFormat="1" ht="18.75" customHeight="1" x14ac:dyDescent="0.2">
      <c r="A11" s="186" t="s">
        <v>40</v>
      </c>
      <c r="B11" s="187"/>
      <c r="C11" s="187"/>
      <c r="D11" s="187"/>
      <c r="E11" s="187"/>
      <c r="F11" s="187"/>
      <c r="G11" s="187"/>
      <c r="H11" s="188"/>
      <c r="I11" s="88"/>
      <c r="J11" s="25"/>
      <c r="K11" s="25"/>
      <c r="L11" s="25"/>
      <c r="M11" s="25"/>
      <c r="N11" s="26"/>
      <c r="Q11" s="125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</row>
    <row r="12" spans="1:53" s="13" customFormat="1" ht="18" x14ac:dyDescent="0.2">
      <c r="A12" s="189" t="s">
        <v>42</v>
      </c>
      <c r="B12" s="190"/>
      <c r="C12" s="190"/>
      <c r="D12" s="238"/>
      <c r="E12" s="191"/>
      <c r="F12" s="219"/>
      <c r="G12" s="191"/>
      <c r="H12" s="226"/>
      <c r="I12" s="112"/>
      <c r="J12" s="73"/>
      <c r="K12" s="73"/>
      <c r="L12" s="73"/>
      <c r="M12" s="73"/>
      <c r="N12" s="89"/>
      <c r="Q12" s="125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</row>
    <row r="13" spans="1:53" s="8" customFormat="1" ht="18" x14ac:dyDescent="0.2">
      <c r="A13" s="248"/>
      <c r="B13" s="70"/>
      <c r="C13" s="70"/>
      <c r="D13" s="19"/>
      <c r="E13" s="20"/>
      <c r="F13" s="21"/>
      <c r="G13" s="222"/>
      <c r="H13" s="227"/>
      <c r="I13" s="90"/>
      <c r="J13" s="74"/>
      <c r="K13" s="74"/>
      <c r="L13" s="74"/>
      <c r="M13" s="74"/>
      <c r="N13" s="91"/>
      <c r="Q13" s="126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</row>
    <row r="14" spans="1:53" s="8" customFormat="1" ht="18" x14ac:dyDescent="0.2">
      <c r="A14" s="192" t="s">
        <v>33</v>
      </c>
      <c r="B14" s="193"/>
      <c r="C14" s="194"/>
      <c r="D14" s="239"/>
      <c r="E14" s="195"/>
      <c r="F14" s="220"/>
      <c r="G14" s="195"/>
      <c r="H14" s="228"/>
      <c r="I14" s="92"/>
      <c r="J14" s="74"/>
      <c r="K14" s="74"/>
      <c r="L14" s="74"/>
      <c r="M14" s="74"/>
      <c r="N14" s="91"/>
      <c r="Q14" s="126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</row>
    <row r="15" spans="1:53" s="14" customFormat="1" ht="18" x14ac:dyDescent="0.2">
      <c r="A15" s="189" t="s">
        <v>43</v>
      </c>
      <c r="B15" s="190"/>
      <c r="C15" s="190"/>
      <c r="D15" s="238"/>
      <c r="E15" s="191"/>
      <c r="F15" s="219"/>
      <c r="G15" s="191"/>
      <c r="H15" s="226"/>
      <c r="I15" s="112"/>
      <c r="J15" s="75"/>
      <c r="K15" s="75"/>
      <c r="L15" s="75"/>
      <c r="M15" s="75"/>
      <c r="N15" s="93"/>
      <c r="Q15" s="127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</row>
    <row r="16" spans="1:53" s="8" customFormat="1" ht="18" x14ac:dyDescent="0.2">
      <c r="A16" s="248"/>
      <c r="B16" s="70"/>
      <c r="C16" s="70"/>
      <c r="D16" s="19"/>
      <c r="E16" s="20"/>
      <c r="F16" s="21"/>
      <c r="G16" s="222"/>
      <c r="H16" s="227"/>
      <c r="I16" s="90"/>
      <c r="J16" s="74"/>
      <c r="K16" s="74"/>
      <c r="L16" s="74"/>
      <c r="M16" s="74"/>
      <c r="N16" s="91"/>
      <c r="Q16" s="126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</row>
    <row r="17" spans="1:53" s="3" customFormat="1" ht="16.5" x14ac:dyDescent="0.2">
      <c r="A17" s="192" t="s">
        <v>33</v>
      </c>
      <c r="B17" s="193"/>
      <c r="C17" s="194"/>
      <c r="D17" s="196"/>
      <c r="E17" s="197"/>
      <c r="F17" s="18"/>
      <c r="G17" s="223"/>
      <c r="H17" s="229"/>
      <c r="I17" s="92"/>
      <c r="J17" s="74"/>
      <c r="K17" s="74"/>
      <c r="L17" s="74"/>
      <c r="M17" s="74"/>
      <c r="N17" s="91"/>
      <c r="Q17" s="128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</row>
    <row r="18" spans="1:53" s="15" customFormat="1" ht="18" x14ac:dyDescent="0.2">
      <c r="A18" s="189" t="s">
        <v>44</v>
      </c>
      <c r="B18" s="190"/>
      <c r="C18" s="190"/>
      <c r="D18" s="238"/>
      <c r="E18" s="191"/>
      <c r="F18" s="219"/>
      <c r="G18" s="191"/>
      <c r="H18" s="226"/>
      <c r="I18" s="112"/>
      <c r="J18" s="76"/>
      <c r="K18" s="76"/>
      <c r="L18" s="76"/>
      <c r="M18" s="76"/>
      <c r="N18" s="94"/>
      <c r="Q18" s="129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</row>
    <row r="19" spans="1:53" s="9" customFormat="1" ht="18" x14ac:dyDescent="0.2">
      <c r="A19" s="249"/>
      <c r="B19" s="70"/>
      <c r="C19" s="70"/>
      <c r="D19" s="19"/>
      <c r="E19" s="20"/>
      <c r="F19" s="21"/>
      <c r="G19" s="222"/>
      <c r="H19" s="227"/>
      <c r="I19" s="90"/>
      <c r="J19" s="77"/>
      <c r="K19" s="77"/>
      <c r="L19" s="77"/>
      <c r="M19" s="77"/>
      <c r="N19" s="95"/>
      <c r="Q19" s="130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</row>
    <row r="20" spans="1:53" s="4" customFormat="1" ht="18" x14ac:dyDescent="0.2">
      <c r="A20" s="192" t="s">
        <v>33</v>
      </c>
      <c r="B20" s="193"/>
      <c r="C20" s="194"/>
      <c r="D20" s="239"/>
      <c r="E20" s="195"/>
      <c r="F20" s="220"/>
      <c r="G20" s="195"/>
      <c r="H20" s="228"/>
      <c r="I20" s="92"/>
      <c r="J20" s="77"/>
      <c r="K20" s="77"/>
      <c r="L20" s="77"/>
      <c r="M20" s="77"/>
      <c r="N20" s="95"/>
      <c r="Q20" s="131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</row>
    <row r="21" spans="1:53" s="4" customFormat="1" ht="18" x14ac:dyDescent="0.2">
      <c r="A21" s="189" t="s">
        <v>76</v>
      </c>
      <c r="B21" s="190"/>
      <c r="C21" s="190"/>
      <c r="D21" s="238"/>
      <c r="E21" s="191"/>
      <c r="F21" s="219"/>
      <c r="G21" s="191"/>
      <c r="H21" s="226"/>
      <c r="I21" s="112"/>
      <c r="J21" s="76"/>
      <c r="K21" s="76"/>
      <c r="L21" s="76"/>
      <c r="M21" s="76"/>
      <c r="N21" s="94"/>
      <c r="O21" s="15"/>
      <c r="P21" s="15"/>
      <c r="Q21" s="129"/>
      <c r="R21" s="147"/>
      <c r="S21" s="147"/>
      <c r="T21" s="147"/>
      <c r="U21" s="147"/>
      <c r="V21" s="147"/>
      <c r="W21" s="147"/>
      <c r="X21" s="147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</row>
    <row r="22" spans="1:53" s="4" customFormat="1" ht="18" x14ac:dyDescent="0.2">
      <c r="A22" s="249"/>
      <c r="B22" s="70"/>
      <c r="C22" s="70"/>
      <c r="D22" s="19"/>
      <c r="E22" s="20"/>
      <c r="F22" s="21"/>
      <c r="G22" s="222"/>
      <c r="H22" s="227"/>
      <c r="I22" s="90"/>
      <c r="J22" s="77"/>
      <c r="K22" s="77"/>
      <c r="L22" s="77"/>
      <c r="M22" s="77"/>
      <c r="N22" s="95"/>
      <c r="O22" s="9"/>
      <c r="P22" s="9"/>
      <c r="Q22" s="130"/>
      <c r="R22" s="148"/>
      <c r="S22" s="148"/>
      <c r="T22" s="148"/>
      <c r="U22" s="148"/>
      <c r="V22" s="148"/>
      <c r="W22" s="148"/>
      <c r="X22" s="148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</row>
    <row r="23" spans="1:53" s="4" customFormat="1" ht="18" x14ac:dyDescent="0.2">
      <c r="A23" s="192" t="s">
        <v>33</v>
      </c>
      <c r="B23" s="193"/>
      <c r="C23" s="194"/>
      <c r="D23" s="239"/>
      <c r="E23" s="195"/>
      <c r="F23" s="220"/>
      <c r="G23" s="195"/>
      <c r="H23" s="228"/>
      <c r="I23" s="92"/>
      <c r="J23" s="77"/>
      <c r="K23" s="77"/>
      <c r="L23" s="77"/>
      <c r="M23" s="77"/>
      <c r="N23" s="95"/>
      <c r="Q23" s="131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</row>
    <row r="24" spans="1:53" s="16" customFormat="1" ht="18" x14ac:dyDescent="0.2">
      <c r="A24" s="198" t="s">
        <v>45</v>
      </c>
      <c r="B24" s="190"/>
      <c r="C24" s="190"/>
      <c r="D24" s="238"/>
      <c r="E24" s="191"/>
      <c r="F24" s="219"/>
      <c r="G24" s="191"/>
      <c r="H24" s="226"/>
      <c r="I24" s="112"/>
      <c r="J24" s="78"/>
      <c r="K24" s="78"/>
      <c r="L24" s="78"/>
      <c r="M24" s="78"/>
      <c r="N24" s="96"/>
      <c r="Q24" s="132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</row>
    <row r="25" spans="1:53" s="10" customFormat="1" ht="18" x14ac:dyDescent="0.2">
      <c r="A25" s="250"/>
      <c r="B25" s="70"/>
      <c r="C25" s="70"/>
      <c r="D25" s="19"/>
      <c r="E25" s="20"/>
      <c r="F25" s="21"/>
      <c r="G25" s="222"/>
      <c r="H25" s="227"/>
      <c r="I25" s="90"/>
      <c r="J25" s="79"/>
      <c r="K25" s="79"/>
      <c r="L25" s="79"/>
      <c r="M25" s="79"/>
      <c r="N25" s="97"/>
      <c r="Q25" s="133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</row>
    <row r="26" spans="1:53" s="3" customFormat="1" ht="18" x14ac:dyDescent="0.2">
      <c r="A26" s="192" t="s">
        <v>33</v>
      </c>
      <c r="B26" s="193"/>
      <c r="C26" s="194"/>
      <c r="D26" s="239"/>
      <c r="E26" s="195"/>
      <c r="F26" s="220"/>
      <c r="G26" s="195"/>
      <c r="H26" s="228"/>
      <c r="I26" s="92"/>
      <c r="J26" s="74"/>
      <c r="K26" s="74"/>
      <c r="L26" s="74"/>
      <c r="M26" s="74"/>
      <c r="N26" s="91"/>
      <c r="Q26" s="128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</row>
    <row r="27" spans="1:53" s="13" customFormat="1" ht="18" x14ac:dyDescent="0.2">
      <c r="A27" s="198" t="s">
        <v>46</v>
      </c>
      <c r="B27" s="190"/>
      <c r="C27" s="190"/>
      <c r="D27" s="238"/>
      <c r="E27" s="191"/>
      <c r="F27" s="219"/>
      <c r="G27" s="191"/>
      <c r="H27" s="226"/>
      <c r="I27" s="112"/>
      <c r="J27" s="80"/>
      <c r="K27" s="80"/>
      <c r="L27" s="80"/>
      <c r="M27" s="80"/>
      <c r="N27" s="98"/>
      <c r="Q27" s="125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</row>
    <row r="28" spans="1:53" s="11" customFormat="1" ht="18" x14ac:dyDescent="0.2">
      <c r="A28" s="251"/>
      <c r="B28" s="70"/>
      <c r="C28" s="70"/>
      <c r="D28" s="19"/>
      <c r="E28" s="20"/>
      <c r="F28" s="21"/>
      <c r="G28" s="222"/>
      <c r="H28" s="227"/>
      <c r="I28" s="90"/>
      <c r="J28" s="81"/>
      <c r="K28" s="81"/>
      <c r="L28" s="81"/>
      <c r="M28" s="81"/>
      <c r="N28" s="99"/>
      <c r="Q28" s="134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</row>
    <row r="29" spans="1:53" s="5" customFormat="1" ht="18" x14ac:dyDescent="0.2">
      <c r="A29" s="192" t="s">
        <v>33</v>
      </c>
      <c r="B29" s="193"/>
      <c r="C29" s="194"/>
      <c r="D29" s="240"/>
      <c r="E29" s="199"/>
      <c r="F29" s="221"/>
      <c r="G29" s="199"/>
      <c r="H29" s="230"/>
      <c r="I29" s="113"/>
      <c r="J29" s="82"/>
      <c r="K29" s="82"/>
      <c r="L29" s="82"/>
      <c r="M29" s="82"/>
      <c r="N29" s="100"/>
      <c r="Q29" s="135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</row>
    <row r="30" spans="1:53" s="13" customFormat="1" ht="18" x14ac:dyDescent="0.2">
      <c r="A30" s="200" t="s">
        <v>0</v>
      </c>
      <c r="B30" s="201">
        <f>SUM(B12:B29)</f>
        <v>0</v>
      </c>
      <c r="C30" s="202">
        <f>SUM(C12:C29)</f>
        <v>0</v>
      </c>
      <c r="D30" s="241"/>
      <c r="E30" s="203"/>
      <c r="F30" s="211"/>
      <c r="G30" s="203"/>
      <c r="H30" s="231"/>
      <c r="I30" s="101">
        <f>SUM(I12:I29)</f>
        <v>0</v>
      </c>
      <c r="J30" s="28">
        <f>IF(B30-C30&gt;0,B30-C30,0)</f>
        <v>0</v>
      </c>
      <c r="K30" s="28">
        <f>IF(B30-C30&gt;0,0,B30-C30)</f>
        <v>0</v>
      </c>
      <c r="L30" s="28">
        <f>IF(B30=0,20000/7.5345,B30*0.2)</f>
        <v>2654.4561682925209</v>
      </c>
      <c r="M30" s="29">
        <f>IF(AND(K30&lt;0,-K30&gt;L30),L30,-K30)</f>
        <v>0</v>
      </c>
      <c r="N30" s="27">
        <f>IF(C30+I30&gt;B30+L30,(B30+L30)-(C30+I30),IF(AND(I30&lt;0,IF(-K30&gt;L30,M30+K30,0)&lt;0),0,IF(-K30&gt;L30,M30+K30,0)))</f>
        <v>0</v>
      </c>
      <c r="Q30" s="125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</row>
    <row r="31" spans="1:53" s="13" customFormat="1" ht="18" x14ac:dyDescent="0.2">
      <c r="A31" s="204" t="s">
        <v>67</v>
      </c>
      <c r="B31" s="187"/>
      <c r="C31" s="187"/>
      <c r="D31" s="217"/>
      <c r="E31" s="217"/>
      <c r="F31" s="187"/>
      <c r="G31" s="213"/>
      <c r="H31" s="224"/>
      <c r="I31" s="88"/>
      <c r="J31" s="25"/>
      <c r="K31" s="25"/>
      <c r="L31" s="25"/>
      <c r="M31" s="25"/>
      <c r="N31" s="26"/>
      <c r="Q31" s="125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</row>
    <row r="32" spans="1:53" s="17" customFormat="1" ht="18" x14ac:dyDescent="0.2">
      <c r="A32" s="205" t="s">
        <v>47</v>
      </c>
      <c r="B32" s="190"/>
      <c r="C32" s="190"/>
      <c r="D32" s="238"/>
      <c r="E32" s="191"/>
      <c r="F32" s="219"/>
      <c r="G32" s="191"/>
      <c r="H32" s="226"/>
      <c r="I32" s="112"/>
      <c r="J32" s="83"/>
      <c r="K32" s="83"/>
      <c r="L32" s="83"/>
      <c r="M32" s="83"/>
      <c r="N32" s="102"/>
      <c r="Q32" s="136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</row>
    <row r="33" spans="1:53" s="11" customFormat="1" ht="18" x14ac:dyDescent="0.2">
      <c r="A33" s="252"/>
      <c r="B33" s="70"/>
      <c r="C33" s="70"/>
      <c r="D33" s="19"/>
      <c r="E33" s="20"/>
      <c r="F33" s="21"/>
      <c r="G33" s="222"/>
      <c r="H33" s="227"/>
      <c r="I33" s="90"/>
      <c r="J33" s="81"/>
      <c r="K33" s="81"/>
      <c r="L33" s="81"/>
      <c r="M33" s="81"/>
      <c r="N33" s="99"/>
      <c r="Q33" s="134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</row>
    <row r="34" spans="1:53" ht="18" x14ac:dyDescent="0.2">
      <c r="A34" s="192" t="s">
        <v>33</v>
      </c>
      <c r="B34" s="193"/>
      <c r="C34" s="194"/>
      <c r="D34" s="239"/>
      <c r="E34" s="195"/>
      <c r="F34" s="220"/>
      <c r="G34" s="195"/>
      <c r="H34" s="228"/>
      <c r="I34" s="92"/>
      <c r="J34" s="81"/>
      <c r="K34" s="81"/>
      <c r="L34" s="81"/>
      <c r="M34" s="81"/>
      <c r="N34" s="99"/>
      <c r="Q34" s="124"/>
    </row>
    <row r="35" spans="1:53" s="17" customFormat="1" ht="18" x14ac:dyDescent="0.2">
      <c r="A35" s="189" t="s">
        <v>48</v>
      </c>
      <c r="B35" s="190"/>
      <c r="C35" s="190"/>
      <c r="D35" s="238"/>
      <c r="E35" s="191"/>
      <c r="F35" s="219"/>
      <c r="G35" s="191"/>
      <c r="H35" s="226"/>
      <c r="I35" s="112"/>
      <c r="J35" s="84"/>
      <c r="K35" s="84"/>
      <c r="L35" s="84"/>
      <c r="M35" s="84"/>
      <c r="N35" s="103"/>
      <c r="Q35" s="136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</row>
    <row r="36" spans="1:53" s="11" customFormat="1" ht="18" x14ac:dyDescent="0.2">
      <c r="A36" s="251"/>
      <c r="B36" s="70"/>
      <c r="C36" s="70"/>
      <c r="D36" s="19"/>
      <c r="E36" s="20"/>
      <c r="F36" s="21"/>
      <c r="G36" s="222"/>
      <c r="H36" s="227"/>
      <c r="I36" s="90"/>
      <c r="J36" s="81"/>
      <c r="K36" s="81"/>
      <c r="L36" s="81"/>
      <c r="M36" s="81"/>
      <c r="N36" s="99"/>
      <c r="Q36" s="134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</row>
    <row r="37" spans="1:53" ht="18" x14ac:dyDescent="0.2">
      <c r="A37" s="192" t="s">
        <v>33</v>
      </c>
      <c r="B37" s="193"/>
      <c r="C37" s="194"/>
      <c r="D37" s="239"/>
      <c r="E37" s="195"/>
      <c r="F37" s="220"/>
      <c r="G37" s="195"/>
      <c r="H37" s="228"/>
      <c r="I37" s="92"/>
      <c r="J37" s="81"/>
      <c r="K37" s="81"/>
      <c r="L37" s="81"/>
      <c r="M37" s="81"/>
      <c r="N37" s="99"/>
      <c r="Q37" s="134"/>
      <c r="R37" s="152"/>
      <c r="S37" s="152"/>
    </row>
    <row r="38" spans="1:53" s="13" customFormat="1" ht="18" x14ac:dyDescent="0.2">
      <c r="A38" s="189" t="s">
        <v>49</v>
      </c>
      <c r="B38" s="190"/>
      <c r="C38" s="190"/>
      <c r="D38" s="238"/>
      <c r="E38" s="191"/>
      <c r="F38" s="219"/>
      <c r="G38" s="191"/>
      <c r="H38" s="226"/>
      <c r="I38" s="112"/>
      <c r="J38" s="80"/>
      <c r="K38" s="80"/>
      <c r="L38" s="80"/>
      <c r="M38" s="80"/>
      <c r="N38" s="98"/>
      <c r="Q38" s="134"/>
      <c r="R38" s="152"/>
      <c r="S38" s="152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</row>
    <row r="39" spans="1:53" s="11" customFormat="1" ht="18" x14ac:dyDescent="0.2">
      <c r="A39" s="252"/>
      <c r="B39" s="70"/>
      <c r="C39" s="70"/>
      <c r="D39" s="19"/>
      <c r="E39" s="20"/>
      <c r="F39" s="21"/>
      <c r="G39" s="222"/>
      <c r="H39" s="227"/>
      <c r="I39" s="90"/>
      <c r="J39" s="81"/>
      <c r="K39" s="81"/>
      <c r="L39" s="81"/>
      <c r="M39" s="81"/>
      <c r="N39" s="99"/>
      <c r="Q39" s="134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</row>
    <row r="40" spans="1:53" ht="18" x14ac:dyDescent="0.2">
      <c r="A40" s="192" t="s">
        <v>33</v>
      </c>
      <c r="B40" s="193"/>
      <c r="C40" s="194"/>
      <c r="D40" s="239"/>
      <c r="E40" s="195"/>
      <c r="F40" s="220"/>
      <c r="G40" s="195"/>
      <c r="H40" s="228"/>
      <c r="I40" s="92"/>
      <c r="J40" s="81"/>
      <c r="K40" s="81"/>
      <c r="L40" s="81"/>
      <c r="M40" s="81"/>
      <c r="N40" s="99"/>
      <c r="Q40" s="134"/>
      <c r="R40" s="152"/>
      <c r="S40" s="152"/>
    </row>
    <row r="41" spans="1:53" s="13" customFormat="1" ht="18" x14ac:dyDescent="0.2">
      <c r="A41" s="200" t="s">
        <v>1</v>
      </c>
      <c r="B41" s="201">
        <f>SUM(B32:B40)</f>
        <v>0</v>
      </c>
      <c r="C41" s="202">
        <f>SUM(C32:C40)</f>
        <v>0</v>
      </c>
      <c r="D41" s="241"/>
      <c r="E41" s="203"/>
      <c r="F41" s="211"/>
      <c r="G41" s="203"/>
      <c r="H41" s="231"/>
      <c r="I41" s="101">
        <f>SUM(I32:I40)</f>
        <v>0</v>
      </c>
      <c r="J41" s="28">
        <f>IF(B41-C41&gt;0,B41-C41,0)</f>
        <v>0</v>
      </c>
      <c r="K41" s="28">
        <f>IF(B41-C41&gt;0,0,B41-C41)</f>
        <v>0</v>
      </c>
      <c r="L41" s="28">
        <f>IF(B41=0,20000/7.5345,B41*0.2)</f>
        <v>2654.4561682925209</v>
      </c>
      <c r="M41" s="29">
        <f>IF(AND(K41&lt;0,-K41&gt;L41),L41,-K41)</f>
        <v>0</v>
      </c>
      <c r="N41" s="27">
        <f>IF(C41+I41&gt;B41+L41,(B41+L41)-(C41+I41),IF(AND(I41&lt;0,IF(-K41&gt;L41,M41+K41,0)&lt;0),0,IF(-K41&gt;L41,M41+K41,0)))</f>
        <v>0</v>
      </c>
      <c r="Q41" s="134"/>
      <c r="R41" s="152"/>
      <c r="S41" s="152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</row>
    <row r="42" spans="1:53" s="13" customFormat="1" ht="18" x14ac:dyDescent="0.2">
      <c r="A42" s="204" t="s">
        <v>68</v>
      </c>
      <c r="B42" s="187"/>
      <c r="C42" s="187"/>
      <c r="D42" s="217"/>
      <c r="E42" s="217"/>
      <c r="F42" s="187"/>
      <c r="G42" s="213"/>
      <c r="H42" s="224"/>
      <c r="I42" s="88"/>
      <c r="J42" s="25"/>
      <c r="K42" s="25"/>
      <c r="L42" s="25"/>
      <c r="M42" s="25"/>
      <c r="N42" s="26"/>
      <c r="Q42" s="134"/>
      <c r="R42" s="152"/>
      <c r="S42" s="152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</row>
    <row r="43" spans="1:53" s="17" customFormat="1" ht="18" x14ac:dyDescent="0.2">
      <c r="A43" s="205" t="s">
        <v>50</v>
      </c>
      <c r="B43" s="190"/>
      <c r="C43" s="190"/>
      <c r="D43" s="238"/>
      <c r="E43" s="191"/>
      <c r="F43" s="219"/>
      <c r="G43" s="191"/>
      <c r="H43" s="226"/>
      <c r="I43" s="112"/>
      <c r="J43" s="83"/>
      <c r="K43" s="83"/>
      <c r="L43" s="83"/>
      <c r="M43" s="83"/>
      <c r="N43" s="102"/>
      <c r="Q43" s="134"/>
      <c r="R43" s="152"/>
      <c r="S43" s="152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</row>
    <row r="44" spans="1:53" s="11" customFormat="1" ht="18" x14ac:dyDescent="0.2">
      <c r="A44" s="251"/>
      <c r="B44" s="70"/>
      <c r="C44" s="70"/>
      <c r="D44" s="19"/>
      <c r="E44" s="20"/>
      <c r="F44" s="21"/>
      <c r="G44" s="222"/>
      <c r="H44" s="227"/>
      <c r="I44" s="90"/>
      <c r="J44" s="81"/>
      <c r="K44" s="81"/>
      <c r="L44" s="81"/>
      <c r="M44" s="81"/>
      <c r="N44" s="99"/>
      <c r="Q44" s="134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</row>
    <row r="45" spans="1:53" ht="18" x14ac:dyDescent="0.2">
      <c r="A45" s="192" t="s">
        <v>33</v>
      </c>
      <c r="B45" s="193"/>
      <c r="C45" s="194"/>
      <c r="D45" s="239"/>
      <c r="E45" s="195"/>
      <c r="F45" s="220"/>
      <c r="G45" s="195"/>
      <c r="H45" s="228"/>
      <c r="I45" s="92"/>
      <c r="J45" s="81"/>
      <c r="K45" s="81"/>
      <c r="L45" s="81"/>
      <c r="M45" s="81"/>
      <c r="N45" s="99"/>
      <c r="Q45" s="134"/>
      <c r="R45" s="152"/>
      <c r="S45" s="152"/>
    </row>
    <row r="46" spans="1:53" s="17" customFormat="1" ht="18" x14ac:dyDescent="0.2">
      <c r="A46" s="189" t="s">
        <v>51</v>
      </c>
      <c r="B46" s="190"/>
      <c r="C46" s="190"/>
      <c r="D46" s="238"/>
      <c r="E46" s="191"/>
      <c r="F46" s="219"/>
      <c r="G46" s="191"/>
      <c r="H46" s="226"/>
      <c r="I46" s="112"/>
      <c r="J46" s="84"/>
      <c r="K46" s="84"/>
      <c r="L46" s="84"/>
      <c r="M46" s="84"/>
      <c r="N46" s="103"/>
      <c r="Q46" s="134"/>
      <c r="R46" s="152"/>
      <c r="S46" s="152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</row>
    <row r="47" spans="1:53" s="11" customFormat="1" ht="18" x14ac:dyDescent="0.2">
      <c r="A47" s="251"/>
      <c r="B47" s="70"/>
      <c r="C47" s="70"/>
      <c r="D47" s="19"/>
      <c r="E47" s="20"/>
      <c r="F47" s="21"/>
      <c r="G47" s="222"/>
      <c r="H47" s="227"/>
      <c r="I47" s="90"/>
      <c r="J47" s="81"/>
      <c r="K47" s="81"/>
      <c r="L47" s="81"/>
      <c r="M47" s="81"/>
      <c r="N47" s="99"/>
      <c r="Q47" s="134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</row>
    <row r="48" spans="1:53" ht="18" x14ac:dyDescent="0.2">
      <c r="A48" s="192" t="s">
        <v>33</v>
      </c>
      <c r="B48" s="193"/>
      <c r="C48" s="194"/>
      <c r="D48" s="239"/>
      <c r="E48" s="195"/>
      <c r="F48" s="220"/>
      <c r="G48" s="195"/>
      <c r="H48" s="228"/>
      <c r="I48" s="92"/>
      <c r="J48" s="81"/>
      <c r="K48" s="81"/>
      <c r="L48" s="81"/>
      <c r="M48" s="81"/>
      <c r="N48" s="99"/>
      <c r="Q48" s="134"/>
      <c r="R48" s="152"/>
      <c r="S48" s="152"/>
    </row>
    <row r="49" spans="1:53" s="17" customFormat="1" ht="18" x14ac:dyDescent="0.2">
      <c r="A49" s="189" t="s">
        <v>52</v>
      </c>
      <c r="B49" s="190"/>
      <c r="C49" s="190"/>
      <c r="D49" s="238"/>
      <c r="E49" s="191"/>
      <c r="F49" s="219"/>
      <c r="G49" s="191"/>
      <c r="H49" s="226"/>
      <c r="I49" s="112"/>
      <c r="J49" s="84"/>
      <c r="K49" s="84"/>
      <c r="L49" s="84"/>
      <c r="M49" s="84"/>
      <c r="N49" s="103"/>
      <c r="Q49" s="134"/>
      <c r="R49" s="152"/>
      <c r="S49" s="152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</row>
    <row r="50" spans="1:53" s="12" customFormat="1" ht="18" x14ac:dyDescent="0.2">
      <c r="A50" s="251"/>
      <c r="B50" s="70"/>
      <c r="C50" s="70"/>
      <c r="D50" s="19"/>
      <c r="E50" s="20"/>
      <c r="F50" s="21"/>
      <c r="G50" s="222"/>
      <c r="H50" s="227"/>
      <c r="I50" s="90"/>
      <c r="J50" s="82"/>
      <c r="K50" s="82"/>
      <c r="L50" s="82"/>
      <c r="M50" s="82"/>
      <c r="N50" s="100"/>
      <c r="Q50" s="134"/>
      <c r="R50" s="152"/>
      <c r="S50" s="152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</row>
    <row r="51" spans="1:53" s="5" customFormat="1" ht="18" x14ac:dyDescent="0.2">
      <c r="A51" s="192" t="s">
        <v>33</v>
      </c>
      <c r="B51" s="193"/>
      <c r="C51" s="194"/>
      <c r="D51" s="239"/>
      <c r="E51" s="195"/>
      <c r="F51" s="220"/>
      <c r="G51" s="195"/>
      <c r="H51" s="228"/>
      <c r="I51" s="92"/>
      <c r="J51" s="82"/>
      <c r="K51" s="82"/>
      <c r="L51" s="82"/>
      <c r="M51" s="82"/>
      <c r="N51" s="100"/>
      <c r="Q51" s="134"/>
      <c r="R51" s="152"/>
      <c r="S51" s="152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</row>
    <row r="52" spans="1:53" s="13" customFormat="1" ht="18" x14ac:dyDescent="0.2">
      <c r="A52" s="189" t="s">
        <v>53</v>
      </c>
      <c r="B52" s="190"/>
      <c r="C52" s="190"/>
      <c r="D52" s="238"/>
      <c r="E52" s="191"/>
      <c r="F52" s="219"/>
      <c r="G52" s="191"/>
      <c r="H52" s="226"/>
      <c r="I52" s="112"/>
      <c r="J52" s="80"/>
      <c r="K52" s="80"/>
      <c r="L52" s="80"/>
      <c r="M52" s="80"/>
      <c r="N52" s="98"/>
      <c r="Q52" s="125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</row>
    <row r="53" spans="1:53" s="11" customFormat="1" ht="18" x14ac:dyDescent="0.2">
      <c r="A53" s="251"/>
      <c r="B53" s="70"/>
      <c r="C53" s="70"/>
      <c r="D53" s="19"/>
      <c r="E53" s="20"/>
      <c r="F53" s="21"/>
      <c r="G53" s="222"/>
      <c r="H53" s="227"/>
      <c r="I53" s="90"/>
      <c r="J53" s="81"/>
      <c r="K53" s="81"/>
      <c r="L53" s="81"/>
      <c r="M53" s="81"/>
      <c r="N53" s="99"/>
      <c r="Q53" s="134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</row>
    <row r="54" spans="1:53" ht="18" x14ac:dyDescent="0.2">
      <c r="A54" s="192" t="s">
        <v>33</v>
      </c>
      <c r="B54" s="193"/>
      <c r="C54" s="194"/>
      <c r="D54" s="239"/>
      <c r="E54" s="195"/>
      <c r="F54" s="220"/>
      <c r="G54" s="195"/>
      <c r="H54" s="228"/>
      <c r="I54" s="92"/>
      <c r="J54" s="81"/>
      <c r="K54" s="81"/>
      <c r="L54" s="81"/>
      <c r="M54" s="81"/>
      <c r="N54" s="99"/>
      <c r="Q54" s="124"/>
    </row>
    <row r="55" spans="1:53" s="13" customFormat="1" ht="18" x14ac:dyDescent="0.2">
      <c r="A55" s="189" t="s">
        <v>54</v>
      </c>
      <c r="B55" s="190"/>
      <c r="C55" s="190"/>
      <c r="D55" s="238"/>
      <c r="E55" s="191"/>
      <c r="F55" s="219"/>
      <c r="G55" s="191"/>
      <c r="H55" s="226"/>
      <c r="I55" s="112"/>
      <c r="J55" s="80"/>
      <c r="K55" s="80"/>
      <c r="L55" s="80"/>
      <c r="M55" s="80"/>
      <c r="N55" s="98"/>
      <c r="Q55" s="125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</row>
    <row r="56" spans="1:53" s="11" customFormat="1" ht="18" x14ac:dyDescent="0.2">
      <c r="A56" s="251"/>
      <c r="B56" s="70"/>
      <c r="C56" s="70"/>
      <c r="D56" s="19"/>
      <c r="E56" s="20"/>
      <c r="F56" s="21"/>
      <c r="G56" s="222"/>
      <c r="H56" s="227"/>
      <c r="I56" s="90"/>
      <c r="J56" s="81"/>
      <c r="K56" s="81"/>
      <c r="L56" s="81"/>
      <c r="M56" s="81"/>
      <c r="N56" s="99"/>
      <c r="Q56" s="134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</row>
    <row r="57" spans="1:53" ht="18" x14ac:dyDescent="0.2">
      <c r="A57" s="192" t="s">
        <v>33</v>
      </c>
      <c r="B57" s="193"/>
      <c r="C57" s="194"/>
      <c r="D57" s="239"/>
      <c r="E57" s="195"/>
      <c r="F57" s="220"/>
      <c r="G57" s="195"/>
      <c r="H57" s="228"/>
      <c r="I57" s="92"/>
      <c r="J57" s="81"/>
      <c r="K57" s="81"/>
      <c r="L57" s="81"/>
      <c r="M57" s="81"/>
      <c r="N57" s="99"/>
      <c r="Q57" s="124"/>
    </row>
    <row r="58" spans="1:53" s="13" customFormat="1" ht="18" x14ac:dyDescent="0.2">
      <c r="A58" s="200" t="s">
        <v>70</v>
      </c>
      <c r="B58" s="201">
        <f>SUM(B43:B57)</f>
        <v>0</v>
      </c>
      <c r="C58" s="206">
        <f>SUM(C43:C57)</f>
        <v>0</v>
      </c>
      <c r="D58" s="241"/>
      <c r="E58" s="203"/>
      <c r="F58" s="211"/>
      <c r="G58" s="203"/>
      <c r="H58" s="231"/>
      <c r="I58" s="101">
        <f>SUM(I43:I57)</f>
        <v>0</v>
      </c>
      <c r="J58" s="28">
        <f>IF(B58-C58&gt;0,B58-C58,0)</f>
        <v>0</v>
      </c>
      <c r="K58" s="28">
        <f>IF(B58-C58&gt;0,0,B58-C58)</f>
        <v>0</v>
      </c>
      <c r="L58" s="28">
        <f>IF(B58=0,20000/7.5345,B58*0.2)</f>
        <v>2654.4561682925209</v>
      </c>
      <c r="M58" s="29">
        <f>IF(C58&gt;15000,IF((B58+L58)&lt;15000,L58,15000-B58),IF(AND(K58&lt;0,-K58&gt;L58),L58,-K58))</f>
        <v>0</v>
      </c>
      <c r="N58" s="27">
        <f>IF(C58&gt;15000,-(C58-B58)+M58,IF(C58+I58&gt;B58+L58,(B58+L58)-(C58+I58),IF(AND(I58&lt;0,IF(-K58&gt;L58,M58+K58,0)&lt;0),0,IF(-K58&gt;L58,M58+K58,0))))</f>
        <v>0</v>
      </c>
      <c r="Q58" s="125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</row>
    <row r="59" spans="1:53" s="13" customFormat="1" ht="18" x14ac:dyDescent="0.2">
      <c r="A59" s="204" t="s">
        <v>75</v>
      </c>
      <c r="B59" s="187"/>
      <c r="C59" s="187"/>
      <c r="D59" s="217"/>
      <c r="E59" s="217"/>
      <c r="F59" s="187"/>
      <c r="G59" s="213"/>
      <c r="H59" s="224"/>
      <c r="I59" s="88"/>
      <c r="J59" s="25"/>
      <c r="K59" s="25"/>
      <c r="L59" s="25"/>
      <c r="M59" s="25"/>
      <c r="N59" s="26"/>
      <c r="Q59" s="125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</row>
    <row r="60" spans="1:53" s="13" customFormat="1" ht="18" x14ac:dyDescent="0.2">
      <c r="A60" s="253"/>
      <c r="B60" s="70"/>
      <c r="C60" s="67"/>
      <c r="D60" s="19"/>
      <c r="E60" s="20"/>
      <c r="F60" s="21"/>
      <c r="G60" s="222"/>
      <c r="H60" s="227"/>
      <c r="I60" s="90"/>
      <c r="J60" s="85"/>
      <c r="K60" s="85"/>
      <c r="L60" s="85"/>
      <c r="M60" s="85"/>
      <c r="N60" s="104"/>
      <c r="Q60" s="125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</row>
    <row r="61" spans="1:53" s="13" customFormat="1" ht="18" x14ac:dyDescent="0.2">
      <c r="A61" s="192" t="s">
        <v>33</v>
      </c>
      <c r="B61" s="193"/>
      <c r="C61" s="207"/>
      <c r="D61" s="239"/>
      <c r="E61" s="195"/>
      <c r="F61" s="220"/>
      <c r="G61" s="195"/>
      <c r="H61" s="228"/>
      <c r="I61" s="92"/>
      <c r="J61" s="81"/>
      <c r="K61" s="81"/>
      <c r="L61" s="81"/>
      <c r="M61" s="81"/>
      <c r="N61" s="99"/>
      <c r="Q61" s="125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</row>
    <row r="62" spans="1:53" s="13" customFormat="1" ht="18.75" thickBot="1" x14ac:dyDescent="0.25">
      <c r="A62" s="208" t="s">
        <v>2</v>
      </c>
      <c r="B62" s="68">
        <f>SUM(B60:B61)</f>
        <v>0</v>
      </c>
      <c r="C62" s="69">
        <f>SUM(C60:C61)</f>
        <v>0</v>
      </c>
      <c r="D62" s="242"/>
      <c r="E62" s="209"/>
      <c r="F62" s="212"/>
      <c r="G62" s="209"/>
      <c r="H62" s="232"/>
      <c r="I62" s="105">
        <f>SUM(I60:I61)</f>
        <v>0</v>
      </c>
      <c r="J62" s="28">
        <f>IF(B62-C62&gt;0,B62-C62,0)</f>
        <v>0</v>
      </c>
      <c r="K62" s="28">
        <f>IF(B62-C62&gt;0,0,B62-C62)</f>
        <v>0</v>
      </c>
      <c r="L62" s="28">
        <f>IF(B62=0,20000/7.5345,B62*0.2)</f>
        <v>2654.4561682925209</v>
      </c>
      <c r="M62" s="29">
        <f>IF(AND(K62&lt;0,-K62&gt;L62),L62,-K62)</f>
        <v>0</v>
      </c>
      <c r="N62" s="27">
        <f>IF(C62+I62&gt;B62+L62,(B62+L62)-(C62+I62),IF(AND(I62&lt;0,IF(-K62&gt;L62,M62+K62,0)&lt;0),0,IF(-K62&gt;L62,M62+K62,0)))</f>
        <v>0</v>
      </c>
      <c r="Q62" s="125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</row>
    <row r="63" spans="1:53" s="13" customFormat="1" ht="18" x14ac:dyDescent="0.2">
      <c r="A63" s="204" t="s">
        <v>69</v>
      </c>
      <c r="B63" s="187"/>
      <c r="C63" s="187"/>
      <c r="D63" s="217"/>
      <c r="E63" s="217"/>
      <c r="F63" s="187"/>
      <c r="G63" s="213"/>
      <c r="H63" s="224"/>
      <c r="I63" s="88"/>
      <c r="J63" s="174"/>
      <c r="K63" s="174"/>
      <c r="L63" s="174"/>
      <c r="M63" s="174"/>
      <c r="N63" s="175"/>
      <c r="Q63" s="125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</row>
    <row r="64" spans="1:53" s="11" customFormat="1" ht="18" x14ac:dyDescent="0.2">
      <c r="A64" s="253"/>
      <c r="B64" s="70"/>
      <c r="C64" s="67"/>
      <c r="D64" s="19"/>
      <c r="E64" s="20"/>
      <c r="F64" s="21"/>
      <c r="G64" s="222"/>
      <c r="H64" s="227"/>
      <c r="I64" s="90"/>
      <c r="J64" s="85"/>
      <c r="K64" s="85"/>
      <c r="L64" s="85"/>
      <c r="M64" s="85"/>
      <c r="N64" s="104"/>
      <c r="Q64" s="134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AT64" s="152"/>
      <c r="AU64" s="152"/>
      <c r="AV64" s="152"/>
      <c r="AW64" s="152"/>
      <c r="AX64" s="152"/>
      <c r="AY64" s="152"/>
      <c r="AZ64" s="152"/>
      <c r="BA64" s="152"/>
    </row>
    <row r="65" spans="1:53" ht="18" x14ac:dyDescent="0.2">
      <c r="A65" s="192" t="s">
        <v>33</v>
      </c>
      <c r="B65" s="193"/>
      <c r="C65" s="207"/>
      <c r="D65" s="239"/>
      <c r="E65" s="195"/>
      <c r="F65" s="220"/>
      <c r="G65" s="195"/>
      <c r="H65" s="228"/>
      <c r="I65" s="92"/>
      <c r="J65" s="81"/>
      <c r="K65" s="81"/>
      <c r="L65" s="81"/>
      <c r="M65" s="81"/>
      <c r="N65" s="99"/>
      <c r="Q65" s="124"/>
    </row>
    <row r="66" spans="1:53" s="13" customFormat="1" ht="18.75" thickBot="1" x14ac:dyDescent="0.25">
      <c r="A66" s="208" t="s">
        <v>3</v>
      </c>
      <c r="B66" s="68">
        <f>SUM(B64:B65)</f>
        <v>0</v>
      </c>
      <c r="C66" s="69">
        <f>SUM(C64:C65)</f>
        <v>0</v>
      </c>
      <c r="D66" s="242"/>
      <c r="E66" s="209"/>
      <c r="F66" s="212"/>
      <c r="G66" s="209"/>
      <c r="H66" s="232"/>
      <c r="I66" s="105">
        <f>SUM(I64:I65)</f>
        <v>0</v>
      </c>
      <c r="J66" s="28">
        <f>IF(B66-C66&gt;0,B66-C66,0)</f>
        <v>0</v>
      </c>
      <c r="K66" s="28">
        <f>IF(B66-C66&gt;0,0,B66-C66)</f>
        <v>0</v>
      </c>
      <c r="L66" s="28">
        <v>0</v>
      </c>
      <c r="M66" s="29">
        <f>IF(AND(K66&lt;0,-K66&gt;L66),L66,-K66)</f>
        <v>0</v>
      </c>
      <c r="N66" s="27">
        <f>IF(C66+I66&gt;B66+L66,(B66+L66)-(C66+I66),IF(AND(I66&lt;0,IF(-K66&gt;L66,M66+K66,0)&lt;0),0,IF(-K66&gt;L66,M66+K66,0)))</f>
        <v>0</v>
      </c>
      <c r="Q66" s="125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</row>
    <row r="67" spans="1:53" s="13" customFormat="1" ht="24.6" customHeight="1" thickBot="1" x14ac:dyDescent="0.25">
      <c r="A67" s="210" t="s">
        <v>71</v>
      </c>
      <c r="B67" s="65">
        <f>B66+B62+B58+B41+B30</f>
        <v>0</v>
      </c>
      <c r="C67" s="66">
        <f>C66+C62+C58+C41+C30</f>
        <v>0</v>
      </c>
      <c r="D67" s="214" t="str">
        <f>IF($C$67&gt;$B$67,"ᐊ   Ostvareno ne može biti veće od planiranog!!","")</f>
        <v/>
      </c>
      <c r="E67" s="215"/>
      <c r="F67" s="71"/>
      <c r="G67" s="215"/>
      <c r="H67" s="233"/>
      <c r="I67" s="106">
        <f t="shared" ref="I67:N67" si="0">I66+I62+I58+I41+I30</f>
        <v>0</v>
      </c>
      <c r="J67" s="86">
        <f t="shared" si="0"/>
        <v>0</v>
      </c>
      <c r="K67" s="86">
        <f t="shared" si="0"/>
        <v>0</v>
      </c>
      <c r="L67" s="86">
        <f t="shared" si="0"/>
        <v>10617.824673170084</v>
      </c>
      <c r="M67" s="86">
        <f t="shared" si="0"/>
        <v>0</v>
      </c>
      <c r="N67" s="30">
        <f t="shared" si="0"/>
        <v>0</v>
      </c>
      <c r="Q67" s="125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</row>
    <row r="68" spans="1:53" s="6" customFormat="1" ht="17.25" thickBot="1" x14ac:dyDescent="0.25">
      <c r="A68" s="171"/>
      <c r="B68" s="172"/>
      <c r="C68" s="172"/>
      <c r="D68" s="218"/>
      <c r="E68" s="218"/>
      <c r="F68" s="173"/>
      <c r="G68" s="216"/>
      <c r="H68" s="225"/>
      <c r="I68" s="31"/>
      <c r="J68" s="31"/>
      <c r="K68" s="31"/>
      <c r="L68" s="31"/>
      <c r="M68" s="31"/>
      <c r="N68" s="31"/>
      <c r="Q68" s="137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</row>
    <row r="69" spans="1:53" ht="75" customHeight="1" x14ac:dyDescent="0.2">
      <c r="A69" s="237" t="s">
        <v>62</v>
      </c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</row>
    <row r="70" spans="1:53" x14ac:dyDescent="0.2">
      <c r="A70" s="234" t="s">
        <v>79</v>
      </c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</row>
    <row r="71" spans="1:53" x14ac:dyDescent="0.2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</row>
    <row r="72" spans="1:53" s="22" customFormat="1" ht="21" hidden="1" customHeight="1" outlineLevel="1" x14ac:dyDescent="0.2">
      <c r="A72" s="281" t="s">
        <v>16</v>
      </c>
      <c r="B72" s="282"/>
      <c r="C72" s="282"/>
      <c r="D72" s="282"/>
      <c r="E72" s="282"/>
      <c r="F72" s="282"/>
      <c r="G72" s="282"/>
      <c r="H72" s="283"/>
      <c r="Q72" s="138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</row>
    <row r="73" spans="1:53" s="22" customFormat="1" ht="16.5" hidden="1" customHeight="1" outlineLevel="1" thickBot="1" x14ac:dyDescent="0.25">
      <c r="A73" s="284"/>
      <c r="B73" s="285"/>
      <c r="C73" s="285"/>
      <c r="D73" s="285"/>
      <c r="E73" s="285"/>
      <c r="F73" s="286"/>
      <c r="G73" s="286"/>
      <c r="H73" s="287"/>
      <c r="Q73" s="138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</row>
    <row r="74" spans="1:53" s="22" customFormat="1" ht="22.5" hidden="1" outlineLevel="1" x14ac:dyDescent="0.2">
      <c r="A74" s="107" t="s">
        <v>5</v>
      </c>
      <c r="B74" s="108" t="s">
        <v>36</v>
      </c>
      <c r="C74" s="108" t="s">
        <v>37</v>
      </c>
      <c r="D74" s="271" t="s">
        <v>17</v>
      </c>
      <c r="E74" s="109" t="s">
        <v>18</v>
      </c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</row>
    <row r="75" spans="1:53" s="22" customFormat="1" ht="33" hidden="1" customHeight="1" outlineLevel="1" x14ac:dyDescent="0.2">
      <c r="A75" s="288"/>
      <c r="B75" s="62" t="s">
        <v>38</v>
      </c>
      <c r="C75" s="62" t="s">
        <v>38</v>
      </c>
      <c r="D75" s="272"/>
      <c r="E75" s="110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</row>
    <row r="76" spans="1:53" s="22" customFormat="1" ht="15" hidden="1" outlineLevel="1" x14ac:dyDescent="0.2">
      <c r="A76" s="289"/>
      <c r="B76" s="24" t="s">
        <v>4</v>
      </c>
      <c r="C76" s="24" t="s">
        <v>4</v>
      </c>
      <c r="D76" s="34"/>
      <c r="E76" s="23" t="s">
        <v>4</v>
      </c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</row>
    <row r="77" spans="1:53" s="32" customFormat="1" ht="18" hidden="1" outlineLevel="1" x14ac:dyDescent="0.2">
      <c r="A77" s="35" t="s">
        <v>11</v>
      </c>
      <c r="B77" s="36"/>
      <c r="C77" s="36"/>
      <c r="D77" s="37">
        <v>1</v>
      </c>
      <c r="E77" s="38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</row>
    <row r="78" spans="1:53" s="22" customFormat="1" ht="16.5" hidden="1" outlineLevel="1" x14ac:dyDescent="0.2">
      <c r="A78" s="39"/>
      <c r="B78" s="55"/>
      <c r="C78" s="70"/>
      <c r="D78" s="37">
        <v>2</v>
      </c>
      <c r="E78" s="38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</row>
    <row r="79" spans="1:53" s="22" customFormat="1" ht="16.5" hidden="1" outlineLevel="1" x14ac:dyDescent="0.2">
      <c r="A79" s="40"/>
      <c r="B79" s="55"/>
      <c r="C79" s="70"/>
      <c r="D79" s="37">
        <v>3</v>
      </c>
      <c r="E79" s="38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</row>
    <row r="80" spans="1:53" s="22" customFormat="1" ht="16.5" hidden="1" outlineLevel="1" x14ac:dyDescent="0.2">
      <c r="A80" s="41" t="s">
        <v>6</v>
      </c>
      <c r="B80" s="42"/>
      <c r="C80" s="115"/>
      <c r="D80" s="37">
        <v>4</v>
      </c>
      <c r="E80" s="38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</row>
    <row r="81" spans="1:53" s="32" customFormat="1" ht="18.75" hidden="1" outlineLevel="1" thickBot="1" x14ac:dyDescent="0.25">
      <c r="A81" s="43" t="s">
        <v>9</v>
      </c>
      <c r="B81" s="176">
        <f>SUM(B77:B80)</f>
        <v>0</v>
      </c>
      <c r="C81" s="176">
        <f>SUM(C77:C80)</f>
        <v>0</v>
      </c>
      <c r="D81" s="37">
        <v>5</v>
      </c>
      <c r="E81" s="38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57"/>
      <c r="AZ81" s="157"/>
      <c r="BA81" s="157"/>
    </row>
    <row r="82" spans="1:53" s="32" customFormat="1" ht="24.6" hidden="1" customHeight="1" outlineLevel="1" x14ac:dyDescent="0.2">
      <c r="A82" s="44" t="s">
        <v>10</v>
      </c>
      <c r="B82" s="45">
        <f>B81+B67</f>
        <v>0</v>
      </c>
      <c r="C82" s="45">
        <f>C81+C67</f>
        <v>0</v>
      </c>
      <c r="D82" s="46" t="s">
        <v>19</v>
      </c>
      <c r="E82" s="111">
        <f>SUM(E77:E81)</f>
        <v>0</v>
      </c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/>
      <c r="AR82" s="157"/>
      <c r="AS82" s="157"/>
      <c r="AT82" s="157"/>
      <c r="AU82" s="157"/>
      <c r="AV82" s="157"/>
      <c r="AW82" s="157"/>
      <c r="AX82" s="157"/>
      <c r="AY82" s="157"/>
      <c r="AZ82" s="157"/>
      <c r="BA82" s="157"/>
    </row>
    <row r="83" spans="1:53" s="33" customFormat="1" ht="21.75" hidden="1" customHeight="1" outlineLevel="1" x14ac:dyDescent="0.2">
      <c r="A83" s="47"/>
      <c r="B83" s="48"/>
      <c r="C83" s="48"/>
      <c r="D83" s="245" t="s">
        <v>65</v>
      </c>
      <c r="E83" s="38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  <c r="AU83" s="158"/>
      <c r="AV83" s="158"/>
      <c r="AW83" s="158"/>
      <c r="AX83" s="158"/>
      <c r="AY83" s="158"/>
      <c r="AZ83" s="158"/>
      <c r="BA83" s="158"/>
    </row>
    <row r="84" spans="1:53" s="22" customFormat="1" ht="38.25" hidden="1" customHeight="1" outlineLevel="1" thickBot="1" x14ac:dyDescent="0.25">
      <c r="A84" s="49"/>
      <c r="B84" s="61" t="s">
        <v>39</v>
      </c>
      <c r="C84" s="59">
        <f>B81-C81</f>
        <v>0</v>
      </c>
      <c r="D84" s="246" t="s">
        <v>66</v>
      </c>
      <c r="E84" s="247">
        <f>E83-E82</f>
        <v>0</v>
      </c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</row>
    <row r="85" spans="1:53" s="22" customFormat="1" ht="18" hidden="1" outlineLevel="1" x14ac:dyDescent="0.35">
      <c r="A85" s="50" t="s">
        <v>20</v>
      </c>
      <c r="B85" s="166">
        <f>SUMIF(K30:K66,"&lt;0",K30:K66)</f>
        <v>0</v>
      </c>
      <c r="C85" s="165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</row>
    <row r="86" spans="1:53" s="22" customFormat="1" ht="18" hidden="1" outlineLevel="1" x14ac:dyDescent="0.35">
      <c r="A86" s="51" t="s">
        <v>21</v>
      </c>
      <c r="B86" s="167">
        <f>N67</f>
        <v>0</v>
      </c>
      <c r="C86" s="165"/>
      <c r="D86" s="117"/>
      <c r="E86" s="117"/>
      <c r="F86" s="117"/>
      <c r="G86" s="117"/>
      <c r="H86" s="117"/>
      <c r="Q86" s="138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</row>
    <row r="87" spans="1:53" s="22" customFormat="1" ht="18" hidden="1" outlineLevel="1" x14ac:dyDescent="0.35">
      <c r="A87" s="51" t="s">
        <v>22</v>
      </c>
      <c r="B87" s="167">
        <f>M67</f>
        <v>0</v>
      </c>
      <c r="C87" s="165"/>
      <c r="D87" s="117"/>
      <c r="E87" s="117"/>
      <c r="F87" s="117"/>
      <c r="G87" s="117"/>
      <c r="H87" s="117"/>
      <c r="Q87" s="138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</row>
    <row r="88" spans="1:53" s="22" customFormat="1" ht="18.75" hidden="1" outlineLevel="1" thickBot="1" x14ac:dyDescent="0.4">
      <c r="A88" s="52" t="s">
        <v>23</v>
      </c>
      <c r="B88" s="168">
        <f>J67</f>
        <v>0</v>
      </c>
      <c r="C88" s="165"/>
      <c r="D88" s="117"/>
      <c r="E88" s="117"/>
      <c r="F88" s="117"/>
      <c r="G88" s="117"/>
      <c r="H88" s="117"/>
      <c r="Q88" s="138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</row>
    <row r="89" spans="1:53" s="22" customFormat="1" ht="18.75" hidden="1" outlineLevel="1" thickBot="1" x14ac:dyDescent="0.4">
      <c r="A89" s="53" t="s">
        <v>24</v>
      </c>
      <c r="B89" s="169">
        <f>B91-B90</f>
        <v>0</v>
      </c>
      <c r="C89" s="165"/>
      <c r="D89" s="117"/>
      <c r="E89" s="117"/>
      <c r="F89" s="117"/>
      <c r="G89" s="117"/>
      <c r="H89" s="117"/>
      <c r="Q89" s="138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</row>
    <row r="90" spans="1:53" s="22" customFormat="1" ht="18.75" hidden="1" outlineLevel="1" thickBot="1" x14ac:dyDescent="0.4">
      <c r="A90" s="54" t="s">
        <v>25</v>
      </c>
      <c r="B90" s="170">
        <f>I67+N67</f>
        <v>0</v>
      </c>
      <c r="C90" s="165"/>
      <c r="D90" s="117"/>
      <c r="E90" s="117"/>
      <c r="F90" s="117"/>
      <c r="G90" s="117"/>
      <c r="H90" s="117"/>
      <c r="Q90" s="138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</row>
    <row r="91" spans="1:53" s="22" customFormat="1" ht="18.75" hidden="1" outlineLevel="1" thickBot="1" x14ac:dyDescent="0.4">
      <c r="A91" s="54" t="s">
        <v>26</v>
      </c>
      <c r="B91" s="170">
        <f>B67-C67</f>
        <v>0</v>
      </c>
      <c r="C91" s="165"/>
      <c r="D91" s="117"/>
      <c r="E91" s="117"/>
      <c r="F91" s="117"/>
      <c r="G91" s="117"/>
      <c r="H91" s="117"/>
      <c r="Q91" s="138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</row>
    <row r="92" spans="1:53" ht="15" hidden="1" outlineLevel="1" thickBot="1" x14ac:dyDescent="0.25">
      <c r="B92" s="121"/>
      <c r="C92" s="121"/>
      <c r="D92" s="117"/>
      <c r="E92" s="117"/>
      <c r="F92" s="117"/>
      <c r="G92" s="117"/>
      <c r="H92" s="117"/>
      <c r="Q92" s="124"/>
    </row>
    <row r="93" spans="1:53" ht="17.25" hidden="1" outlineLevel="1" thickBot="1" x14ac:dyDescent="0.25">
      <c r="A93" s="58" t="s">
        <v>31</v>
      </c>
      <c r="B93" s="121"/>
      <c r="C93" s="121"/>
      <c r="D93" s="117"/>
      <c r="E93" s="117"/>
      <c r="F93" s="117"/>
      <c r="G93" s="117"/>
      <c r="H93" s="117"/>
      <c r="Q93" s="124"/>
    </row>
    <row r="94" spans="1:53" hidden="1" outlineLevel="1" x14ac:dyDescent="0.2">
      <c r="A94" s="56" t="str">
        <f>"Specifikacija utrošenih/neutrošenih sredstava po kategorijama:"</f>
        <v>Specifikacija utrošenih/neutrošenih sredstava po kategorijama:</v>
      </c>
      <c r="B94" s="121"/>
      <c r="C94" s="121"/>
      <c r="D94" s="117"/>
      <c r="E94" s="117"/>
      <c r="F94" s="117"/>
      <c r="G94" s="117"/>
      <c r="H94" s="117"/>
      <c r="Q94" s="124"/>
    </row>
    <row r="95" spans="1:53" hidden="1" outlineLevel="1" x14ac:dyDescent="0.2">
      <c r="A95" s="56" t="str">
        <f>"1. Troškovi istraživanja: planirano "&amp;TEXT(ROUND(B30,2),"#.##0,00")&amp;" EUR, utrošeno "&amp;TEXT(ROUND(C30,2),"#.##0,00")&amp;" EUR, "&amp;IF((B30-C30)&lt;0,"više utrošeno ","neutrošeno ")&amp;TEXT(ROUND(ABS(B30-C30),2),"#.##0,00")&amp;" EUR"</f>
        <v>1. Troškovi istraživanja: planirano 0,00 EUR, utrošeno 0,00 EUR, neutrošeno 0,00 EUR</v>
      </c>
      <c r="B95" s="121"/>
      <c r="C95" s="121"/>
      <c r="D95" s="117"/>
      <c r="E95" s="117"/>
      <c r="F95" s="117"/>
      <c r="G95" s="117"/>
      <c r="H95" s="117"/>
      <c r="Q95" s="124"/>
    </row>
    <row r="96" spans="1:53" hidden="1" outlineLevel="1" x14ac:dyDescent="0.2">
      <c r="A96" s="56" t="str">
        <f>"2. Troškovi opreme: planirano "&amp;TEXT(ROUND(B41,2),"#.##0,00")&amp;" EUR, utrošeno "&amp;TEXT(ROUND(C41,2),"#.##0,00")&amp;" EUR, "&amp;IF((B41-C41)&lt;0,"više utrošeno ","neutrošeno ")&amp;TEXT(ROUND(ABS(B41-C41),2),"#.##0,00")&amp;" EUR"</f>
        <v>2. Troškovi opreme: planirano 0,00 EUR, utrošeno 0,00 EUR, neutrošeno 0,00 EUR</v>
      </c>
      <c r="B96" s="121"/>
      <c r="C96" s="121"/>
      <c r="D96" s="117"/>
      <c r="E96" s="117"/>
      <c r="F96" s="117"/>
      <c r="G96" s="117"/>
      <c r="H96" s="117"/>
      <c r="Q96" s="124"/>
    </row>
    <row r="97" spans="1:54" hidden="1" outlineLevel="1" x14ac:dyDescent="0.2">
      <c r="A97" s="56" t="str">
        <f>"3. Troškovi usavršavanja, diseminacije i suradnje: planirano "&amp;TEXT(ROUND(B58,2),"#.##0,00")&amp;" EUR, utrošeno "&amp;TEXT(ROUND(C58,2),"#.##0,00")&amp;" EUR, "&amp;IF((B58-C58)&lt;0,"više utrošeno ","neutrošeno ")&amp;TEXT(ROUND(ABS(B58-C58),2),"#.##0,00")&amp;" EUR"</f>
        <v>3. Troškovi usavršavanja, diseminacije i suradnje: planirano 0,00 EUR, utrošeno 0,00 EUR, neutrošeno 0,00 EUR</v>
      </c>
      <c r="B97" s="121"/>
      <c r="C97" s="121"/>
      <c r="D97" s="117"/>
      <c r="E97" s="117"/>
      <c r="F97" s="117"/>
      <c r="G97" s="117"/>
      <c r="H97" s="117"/>
      <c r="Q97" s="124"/>
    </row>
    <row r="98" spans="1:54" hidden="1" outlineLevel="1" x14ac:dyDescent="0.2">
      <c r="A98" s="56" t="str">
        <f>"4. Troškovi publiciranja u časopisima otvorenog pristupa: planirano "&amp;TEXT(ROUND(B62,2),"#.##0,00")&amp;" EUR, utrošeno "&amp;TEXT(ROUND(C62,2),"#.##0,00")&amp;" EUR, "&amp;IF((B62-C62)&lt;0,"više utrošeno ","neutrošeno ")&amp;TEXT(ROUND(ABS(B62-C62),2),"#.##0,00")&amp;" EUR"</f>
        <v>4. Troškovi publiciranja u časopisima otvorenog pristupa: planirano 0,00 EUR, utrošeno 0,00 EUR, neutrošeno 0,00 EUR</v>
      </c>
      <c r="B98" s="121"/>
      <c r="C98" s="121"/>
      <c r="D98" s="117"/>
      <c r="E98" s="117"/>
      <c r="F98" s="117"/>
      <c r="G98" s="117"/>
      <c r="H98" s="117"/>
      <c r="Q98" s="124"/>
    </row>
    <row r="99" spans="1:54" hidden="1" outlineLevel="1" x14ac:dyDescent="0.2">
      <c r="A99" s="56" t="str">
        <f>"5. Posredni troškovi: planirano "&amp;TEXT(ROUND(B66,2),"#.##0,00")&amp;" EUR, utrošeno "&amp;TEXT(ROUND(C66,2),"#.##0,00")&amp;" EUR, "&amp;IF((B66-C66)&lt;0,"više utrošeno ","neutrošeno ")&amp;TEXT(ROUND(ABS(B66-C66),2),"#.##0,00")&amp;" EUR"</f>
        <v>5. Posredni troškovi: planirano 0,00 EUR, utrošeno 0,00 EUR, neutrošeno 0,00 EUR</v>
      </c>
      <c r="B99" s="121"/>
      <c r="C99" s="121"/>
      <c r="D99" s="117"/>
      <c r="E99" s="117"/>
      <c r="F99" s="117"/>
      <c r="G99" s="117"/>
      <c r="H99" s="117"/>
      <c r="Q99" s="124"/>
    </row>
    <row r="100" spans="1:54" ht="15" hidden="1" outlineLevel="1" thickBot="1" x14ac:dyDescent="0.25">
      <c r="A100" s="57" t="str">
        <f>"Troškovi plaće: planirano "&amp;TEXT(ROUND(B81,2),"#.##0,00")&amp;" EUR, utrošeno "&amp;TEXT(ROUND(C81,2),"#.##0,00")&amp;" EUR, "&amp;IF((B81-C81)&lt;0,"isplaćeno više od planiranog ","neisplaćena planirana sredstva ")&amp;TEXT(ROUND(ABS(B81-C81),2),"#.##0,00")&amp;" EUR"</f>
        <v>Troškovi plaće: planirano 0,00 EUR, utrošeno 0,00 EUR, neisplaćena planirana sredstva 0,00 EUR</v>
      </c>
      <c r="B100" s="121"/>
      <c r="C100" s="121"/>
      <c r="D100" s="117"/>
      <c r="E100" s="117"/>
      <c r="F100" s="117"/>
      <c r="G100" s="117"/>
      <c r="H100" s="117"/>
      <c r="Q100" s="124"/>
    </row>
    <row r="101" spans="1:54" hidden="1" outlineLevel="1" x14ac:dyDescent="0.2">
      <c r="A101" s="117"/>
      <c r="B101" s="121"/>
      <c r="C101" s="121"/>
      <c r="D101" s="117"/>
      <c r="E101" s="117"/>
      <c r="F101" s="117"/>
      <c r="G101" s="117"/>
      <c r="H101" s="117"/>
      <c r="Q101" s="124"/>
    </row>
    <row r="102" spans="1:54" hidden="1" collapsed="1" x14ac:dyDescent="0.2">
      <c r="A102" s="117"/>
      <c r="Q102" s="124"/>
    </row>
    <row r="103" spans="1:54" x14ac:dyDescent="0.2">
      <c r="B103" s="119"/>
      <c r="C103" s="119"/>
      <c r="D103" s="118"/>
      <c r="E103" s="118"/>
      <c r="F103" s="118"/>
      <c r="G103" s="118"/>
      <c r="H103" s="118"/>
      <c r="I103" s="120"/>
      <c r="J103" s="120"/>
      <c r="K103" s="120"/>
      <c r="L103" s="120"/>
      <c r="M103" s="120"/>
      <c r="N103" s="120"/>
      <c r="O103" s="118"/>
      <c r="P103" s="118"/>
      <c r="Q103" s="139"/>
    </row>
    <row r="104" spans="1:54" s="117" customFormat="1" x14ac:dyDescent="0.2">
      <c r="B104" s="121"/>
      <c r="C104" s="121"/>
      <c r="I104" s="122"/>
      <c r="J104" s="122"/>
      <c r="K104" s="122"/>
      <c r="L104" s="122"/>
      <c r="M104" s="122"/>
      <c r="N104" s="122"/>
      <c r="Q104" s="140"/>
      <c r="BB104" s="116"/>
    </row>
    <row r="105" spans="1:54" s="117" customFormat="1" x14ac:dyDescent="0.2">
      <c r="B105" s="121"/>
      <c r="C105" s="121"/>
      <c r="I105" s="122"/>
      <c r="J105" s="122"/>
      <c r="K105" s="122"/>
      <c r="L105" s="122"/>
      <c r="M105" s="122"/>
      <c r="N105" s="122"/>
      <c r="Q105" s="140"/>
      <c r="BB105" s="116"/>
    </row>
    <row r="106" spans="1:54" s="117" customFormat="1" x14ac:dyDescent="0.2">
      <c r="B106" s="121"/>
      <c r="C106" s="121"/>
      <c r="I106" s="122"/>
      <c r="J106" s="122"/>
      <c r="K106" s="122"/>
      <c r="L106" s="122"/>
      <c r="M106" s="122"/>
      <c r="N106" s="122"/>
      <c r="Q106" s="140"/>
      <c r="BB106" s="116"/>
    </row>
    <row r="107" spans="1:54" s="117" customFormat="1" x14ac:dyDescent="0.2">
      <c r="B107" s="121"/>
      <c r="C107" s="121"/>
      <c r="I107" s="122"/>
      <c r="J107" s="122"/>
      <c r="K107" s="122"/>
      <c r="L107" s="122"/>
      <c r="M107" s="122"/>
      <c r="N107" s="122"/>
      <c r="Q107" s="140"/>
      <c r="BB107" s="116"/>
    </row>
    <row r="108" spans="1:54" s="117" customFormat="1" x14ac:dyDescent="0.2">
      <c r="B108" s="121"/>
      <c r="C108" s="121"/>
      <c r="I108" s="122"/>
      <c r="J108" s="122"/>
      <c r="K108" s="122"/>
      <c r="L108" s="122"/>
      <c r="M108" s="122"/>
      <c r="N108" s="122"/>
      <c r="Q108" s="140"/>
      <c r="BB108" s="116"/>
    </row>
    <row r="109" spans="1:54" s="117" customFormat="1" x14ac:dyDescent="0.2">
      <c r="B109" s="121"/>
      <c r="C109" s="121"/>
      <c r="I109" s="122"/>
      <c r="J109" s="122"/>
      <c r="K109" s="122"/>
      <c r="L109" s="122"/>
      <c r="M109" s="122"/>
      <c r="N109" s="122"/>
      <c r="Q109" s="140"/>
      <c r="BB109" s="116"/>
    </row>
    <row r="110" spans="1:54" s="117" customFormat="1" x14ac:dyDescent="0.2">
      <c r="B110" s="121"/>
      <c r="C110" s="121"/>
      <c r="I110" s="122"/>
      <c r="J110" s="122"/>
      <c r="K110" s="122"/>
      <c r="L110" s="122"/>
      <c r="M110" s="122"/>
      <c r="N110" s="122"/>
      <c r="Q110" s="140"/>
      <c r="BB110" s="116"/>
    </row>
    <row r="111" spans="1:54" s="117" customFormat="1" x14ac:dyDescent="0.2">
      <c r="B111" s="121"/>
      <c r="C111" s="121"/>
      <c r="I111" s="122"/>
      <c r="J111" s="122"/>
      <c r="K111" s="122"/>
      <c r="L111" s="122"/>
      <c r="M111" s="122"/>
      <c r="N111" s="122"/>
      <c r="Q111" s="140"/>
      <c r="BB111" s="116"/>
    </row>
    <row r="112" spans="1:54" s="117" customFormat="1" x14ac:dyDescent="0.2">
      <c r="B112" s="121"/>
      <c r="C112" s="121"/>
      <c r="I112" s="122"/>
      <c r="J112" s="122"/>
      <c r="K112" s="122"/>
      <c r="L112" s="122"/>
      <c r="M112" s="122"/>
      <c r="N112" s="122"/>
      <c r="Q112" s="140"/>
      <c r="BB112" s="116"/>
    </row>
    <row r="113" spans="2:54" s="117" customFormat="1" x14ac:dyDescent="0.2">
      <c r="B113" s="121"/>
      <c r="C113" s="121"/>
      <c r="I113" s="122"/>
      <c r="J113" s="122"/>
      <c r="K113" s="122"/>
      <c r="L113" s="122"/>
      <c r="M113" s="122"/>
      <c r="N113" s="122"/>
      <c r="Q113" s="140"/>
      <c r="BB113" s="116"/>
    </row>
    <row r="114" spans="2:54" s="117" customFormat="1" x14ac:dyDescent="0.2">
      <c r="B114" s="121"/>
      <c r="C114" s="121"/>
      <c r="I114" s="122"/>
      <c r="J114" s="122"/>
      <c r="K114" s="122"/>
      <c r="L114" s="122"/>
      <c r="M114" s="122"/>
      <c r="N114" s="122"/>
      <c r="Q114" s="140"/>
      <c r="BB114" s="116"/>
    </row>
    <row r="115" spans="2:54" s="117" customFormat="1" x14ac:dyDescent="0.2">
      <c r="B115" s="121"/>
      <c r="C115" s="121"/>
      <c r="I115" s="122"/>
      <c r="J115" s="122"/>
      <c r="K115" s="122"/>
      <c r="L115" s="122"/>
      <c r="M115" s="122"/>
      <c r="N115" s="122"/>
      <c r="Q115" s="140"/>
      <c r="BB115" s="116"/>
    </row>
    <row r="116" spans="2:54" s="117" customFormat="1" x14ac:dyDescent="0.2">
      <c r="B116" s="121"/>
      <c r="C116" s="121"/>
      <c r="I116" s="122"/>
      <c r="J116" s="122"/>
      <c r="K116" s="122"/>
      <c r="L116" s="122"/>
      <c r="M116" s="122"/>
      <c r="N116" s="122"/>
      <c r="Q116" s="140"/>
      <c r="BB116" s="116"/>
    </row>
    <row r="117" spans="2:54" s="117" customFormat="1" x14ac:dyDescent="0.2">
      <c r="B117" s="121"/>
      <c r="C117" s="121"/>
      <c r="I117" s="122"/>
      <c r="J117" s="122"/>
      <c r="K117" s="122"/>
      <c r="L117" s="122"/>
      <c r="M117" s="122"/>
      <c r="N117" s="122"/>
      <c r="Q117" s="140"/>
      <c r="BB117" s="116"/>
    </row>
    <row r="118" spans="2:54" s="117" customFormat="1" x14ac:dyDescent="0.2">
      <c r="B118" s="121"/>
      <c r="C118" s="121"/>
      <c r="I118" s="122"/>
      <c r="J118" s="122"/>
      <c r="K118" s="122"/>
      <c r="L118" s="122"/>
      <c r="M118" s="122"/>
      <c r="N118" s="122"/>
      <c r="Q118" s="140"/>
      <c r="BB118" s="116"/>
    </row>
    <row r="119" spans="2:54" s="117" customFormat="1" x14ac:dyDescent="0.2">
      <c r="B119" s="121"/>
      <c r="C119" s="121"/>
      <c r="I119" s="122"/>
      <c r="J119" s="122"/>
      <c r="K119" s="122"/>
      <c r="L119" s="122"/>
      <c r="M119" s="122"/>
      <c r="N119" s="122"/>
      <c r="Q119" s="140"/>
      <c r="BB119" s="116"/>
    </row>
    <row r="120" spans="2:54" s="117" customFormat="1" x14ac:dyDescent="0.2">
      <c r="B120" s="121"/>
      <c r="C120" s="121"/>
      <c r="I120" s="122"/>
      <c r="J120" s="122"/>
      <c r="K120" s="122"/>
      <c r="L120" s="122"/>
      <c r="M120" s="122"/>
      <c r="N120" s="122"/>
      <c r="Q120" s="140"/>
      <c r="BB120" s="116"/>
    </row>
    <row r="121" spans="2:54" s="117" customFormat="1" x14ac:dyDescent="0.2">
      <c r="B121" s="121"/>
      <c r="C121" s="121"/>
      <c r="I121" s="122"/>
      <c r="J121" s="122"/>
      <c r="K121" s="122"/>
      <c r="L121" s="122"/>
      <c r="M121" s="122"/>
      <c r="N121" s="122"/>
      <c r="Q121" s="140"/>
      <c r="BB121" s="116"/>
    </row>
    <row r="122" spans="2:54" s="117" customFormat="1" x14ac:dyDescent="0.2">
      <c r="B122" s="121"/>
      <c r="C122" s="121"/>
      <c r="I122" s="122"/>
      <c r="J122" s="122"/>
      <c r="K122" s="122"/>
      <c r="L122" s="122"/>
      <c r="M122" s="122"/>
      <c r="N122" s="122"/>
      <c r="Q122" s="140"/>
      <c r="BB122" s="116"/>
    </row>
    <row r="123" spans="2:54" s="117" customFormat="1" x14ac:dyDescent="0.2">
      <c r="B123" s="121"/>
      <c r="C123" s="121"/>
      <c r="I123" s="122"/>
      <c r="J123" s="122"/>
      <c r="K123" s="122"/>
      <c r="L123" s="122"/>
      <c r="M123" s="122"/>
      <c r="N123" s="122"/>
      <c r="Q123" s="140"/>
      <c r="BB123" s="116"/>
    </row>
    <row r="124" spans="2:54" s="117" customFormat="1" x14ac:dyDescent="0.2">
      <c r="B124" s="121"/>
      <c r="C124" s="121"/>
      <c r="I124" s="122"/>
      <c r="J124" s="122"/>
      <c r="K124" s="122"/>
      <c r="L124" s="122"/>
      <c r="M124" s="122"/>
      <c r="N124" s="122"/>
      <c r="Q124" s="140"/>
      <c r="BB124" s="116"/>
    </row>
    <row r="125" spans="2:54" s="117" customFormat="1" x14ac:dyDescent="0.2">
      <c r="B125" s="121"/>
      <c r="C125" s="121"/>
      <c r="I125" s="122"/>
      <c r="J125" s="122"/>
      <c r="K125" s="122"/>
      <c r="L125" s="122"/>
      <c r="M125" s="122"/>
      <c r="N125" s="122"/>
      <c r="Q125" s="140"/>
      <c r="BB125" s="116"/>
    </row>
    <row r="126" spans="2:54" s="117" customFormat="1" x14ac:dyDescent="0.2">
      <c r="B126" s="121"/>
      <c r="C126" s="121"/>
      <c r="I126" s="122"/>
      <c r="J126" s="122"/>
      <c r="K126" s="122"/>
      <c r="L126" s="122"/>
      <c r="M126" s="122"/>
      <c r="N126" s="122"/>
      <c r="Q126" s="140"/>
      <c r="BB126" s="116"/>
    </row>
    <row r="127" spans="2:54" s="117" customFormat="1" x14ac:dyDescent="0.2">
      <c r="B127" s="121"/>
      <c r="C127" s="121"/>
      <c r="I127" s="122"/>
      <c r="J127" s="122"/>
      <c r="K127" s="122"/>
      <c r="L127" s="122"/>
      <c r="M127" s="122"/>
      <c r="N127" s="122"/>
      <c r="Q127" s="140"/>
      <c r="BB127" s="116"/>
    </row>
    <row r="128" spans="2:54" s="117" customFormat="1" x14ac:dyDescent="0.2">
      <c r="B128" s="121"/>
      <c r="C128" s="121"/>
      <c r="I128" s="122"/>
      <c r="J128" s="122"/>
      <c r="K128" s="122"/>
      <c r="L128" s="122"/>
      <c r="M128" s="122"/>
      <c r="N128" s="122"/>
      <c r="Q128" s="140"/>
      <c r="BB128" s="116"/>
    </row>
    <row r="129" spans="2:54" s="117" customFormat="1" x14ac:dyDescent="0.2">
      <c r="B129" s="121"/>
      <c r="C129" s="121"/>
      <c r="I129" s="122"/>
      <c r="J129" s="122"/>
      <c r="K129" s="122"/>
      <c r="L129" s="122"/>
      <c r="M129" s="122"/>
      <c r="N129" s="122"/>
      <c r="Q129" s="140"/>
      <c r="BB129" s="116"/>
    </row>
    <row r="130" spans="2:54" s="117" customFormat="1" x14ac:dyDescent="0.2">
      <c r="B130" s="121"/>
      <c r="C130" s="121"/>
      <c r="I130" s="122"/>
      <c r="J130" s="122"/>
      <c r="K130" s="122"/>
      <c r="L130" s="122"/>
      <c r="M130" s="122"/>
      <c r="N130" s="122"/>
      <c r="Q130" s="140"/>
      <c r="BB130" s="116"/>
    </row>
    <row r="131" spans="2:54" s="117" customFormat="1" x14ac:dyDescent="0.2">
      <c r="B131" s="121"/>
      <c r="C131" s="121"/>
      <c r="I131" s="122"/>
      <c r="J131" s="122"/>
      <c r="K131" s="122"/>
      <c r="L131" s="122"/>
      <c r="M131" s="122"/>
      <c r="N131" s="122"/>
      <c r="Q131" s="140"/>
      <c r="BB131" s="116"/>
    </row>
    <row r="132" spans="2:54" s="117" customFormat="1" x14ac:dyDescent="0.2">
      <c r="B132" s="121"/>
      <c r="C132" s="121"/>
      <c r="I132" s="122"/>
      <c r="J132" s="122"/>
      <c r="K132" s="122"/>
      <c r="L132" s="122"/>
      <c r="M132" s="122"/>
      <c r="N132" s="122"/>
      <c r="Q132" s="140"/>
      <c r="BB132" s="116"/>
    </row>
    <row r="133" spans="2:54" s="117" customFormat="1" x14ac:dyDescent="0.2">
      <c r="B133" s="121"/>
      <c r="C133" s="121"/>
      <c r="I133" s="122"/>
      <c r="J133" s="122"/>
      <c r="K133" s="122"/>
      <c r="L133" s="122"/>
      <c r="M133" s="122"/>
      <c r="N133" s="122"/>
      <c r="Q133" s="140"/>
      <c r="BB133" s="116"/>
    </row>
    <row r="134" spans="2:54" s="117" customFormat="1" x14ac:dyDescent="0.2">
      <c r="B134" s="121"/>
      <c r="C134" s="121"/>
      <c r="I134" s="122"/>
      <c r="J134" s="122"/>
      <c r="K134" s="122"/>
      <c r="L134" s="122"/>
      <c r="M134" s="122"/>
      <c r="N134" s="122"/>
      <c r="Q134" s="140"/>
      <c r="BB134" s="116"/>
    </row>
    <row r="135" spans="2:54" s="117" customFormat="1" x14ac:dyDescent="0.2">
      <c r="B135" s="121"/>
      <c r="C135" s="121"/>
      <c r="I135" s="122"/>
      <c r="J135" s="122"/>
      <c r="K135" s="122"/>
      <c r="L135" s="122"/>
      <c r="M135" s="122"/>
      <c r="N135" s="122"/>
      <c r="Q135" s="140"/>
      <c r="BB135" s="116"/>
    </row>
    <row r="136" spans="2:54" s="117" customFormat="1" x14ac:dyDescent="0.2">
      <c r="B136" s="121"/>
      <c r="C136" s="121"/>
      <c r="I136" s="122"/>
      <c r="J136" s="122"/>
      <c r="K136" s="122"/>
      <c r="L136" s="122"/>
      <c r="M136" s="122"/>
      <c r="N136" s="122"/>
      <c r="Q136" s="140"/>
      <c r="BB136" s="116"/>
    </row>
    <row r="137" spans="2:54" s="117" customFormat="1" x14ac:dyDescent="0.2">
      <c r="B137" s="121"/>
      <c r="C137" s="121"/>
      <c r="I137" s="122"/>
      <c r="J137" s="122"/>
      <c r="K137" s="122"/>
      <c r="L137" s="122"/>
      <c r="M137" s="122"/>
      <c r="N137" s="122"/>
      <c r="Q137" s="140"/>
      <c r="BB137" s="116"/>
    </row>
    <row r="138" spans="2:54" s="117" customFormat="1" x14ac:dyDescent="0.2">
      <c r="B138" s="121"/>
      <c r="C138" s="121"/>
      <c r="I138" s="122"/>
      <c r="J138" s="122"/>
      <c r="K138" s="122"/>
      <c r="L138" s="122"/>
      <c r="M138" s="122"/>
      <c r="N138" s="122"/>
      <c r="Q138" s="140"/>
      <c r="BB138" s="116"/>
    </row>
    <row r="139" spans="2:54" s="117" customFormat="1" x14ac:dyDescent="0.2">
      <c r="B139" s="121"/>
      <c r="C139" s="121"/>
      <c r="I139" s="122"/>
      <c r="J139" s="122"/>
      <c r="K139" s="122"/>
      <c r="L139" s="122"/>
      <c r="M139" s="122"/>
      <c r="N139" s="122"/>
      <c r="Q139" s="140"/>
      <c r="BB139" s="116"/>
    </row>
    <row r="140" spans="2:54" s="117" customFormat="1" x14ac:dyDescent="0.2">
      <c r="B140" s="121"/>
      <c r="C140" s="121"/>
      <c r="I140" s="122"/>
      <c r="J140" s="122"/>
      <c r="K140" s="122"/>
      <c r="L140" s="122"/>
      <c r="M140" s="122"/>
      <c r="N140" s="122"/>
      <c r="Q140" s="140"/>
      <c r="BB140" s="116"/>
    </row>
    <row r="141" spans="2:54" s="117" customFormat="1" x14ac:dyDescent="0.2">
      <c r="B141" s="121"/>
      <c r="C141" s="121"/>
      <c r="I141" s="122"/>
      <c r="J141" s="122"/>
      <c r="K141" s="122"/>
      <c r="L141" s="122"/>
      <c r="M141" s="122"/>
      <c r="N141" s="122"/>
      <c r="Q141" s="140"/>
      <c r="BB141" s="116"/>
    </row>
    <row r="142" spans="2:54" s="117" customFormat="1" x14ac:dyDescent="0.2">
      <c r="B142" s="121"/>
      <c r="C142" s="121"/>
      <c r="I142" s="122"/>
      <c r="J142" s="122"/>
      <c r="K142" s="122"/>
      <c r="L142" s="122"/>
      <c r="M142" s="122"/>
      <c r="N142" s="122"/>
      <c r="Q142" s="140"/>
      <c r="BB142" s="116"/>
    </row>
    <row r="143" spans="2:54" s="117" customFormat="1" x14ac:dyDescent="0.2">
      <c r="B143" s="121"/>
      <c r="C143" s="121"/>
      <c r="I143" s="122"/>
      <c r="J143" s="122"/>
      <c r="K143" s="122"/>
      <c r="L143" s="122"/>
      <c r="M143" s="122"/>
      <c r="N143" s="122"/>
      <c r="Q143" s="140"/>
      <c r="BB143" s="116"/>
    </row>
    <row r="144" spans="2:54" s="117" customFormat="1" x14ac:dyDescent="0.2">
      <c r="B144" s="121"/>
      <c r="C144" s="121"/>
      <c r="I144" s="122"/>
      <c r="J144" s="122"/>
      <c r="K144" s="122"/>
      <c r="L144" s="122"/>
      <c r="M144" s="122"/>
      <c r="N144" s="122"/>
      <c r="Q144" s="140"/>
      <c r="BB144" s="116"/>
    </row>
    <row r="145" spans="2:54" s="117" customFormat="1" x14ac:dyDescent="0.2">
      <c r="B145" s="121"/>
      <c r="C145" s="121"/>
      <c r="I145" s="122"/>
      <c r="J145" s="122"/>
      <c r="K145" s="122"/>
      <c r="L145" s="122"/>
      <c r="M145" s="122"/>
      <c r="N145" s="122"/>
      <c r="Q145" s="140"/>
      <c r="BB145" s="116"/>
    </row>
    <row r="146" spans="2:54" s="117" customFormat="1" x14ac:dyDescent="0.2">
      <c r="B146" s="121"/>
      <c r="C146" s="121"/>
      <c r="I146" s="122"/>
      <c r="J146" s="122"/>
      <c r="K146" s="122"/>
      <c r="L146" s="122"/>
      <c r="M146" s="122"/>
      <c r="N146" s="122"/>
      <c r="Q146" s="140"/>
      <c r="BB146" s="116"/>
    </row>
    <row r="147" spans="2:54" s="117" customFormat="1" x14ac:dyDescent="0.2">
      <c r="B147" s="121"/>
      <c r="C147" s="121"/>
      <c r="I147" s="122"/>
      <c r="J147" s="122"/>
      <c r="K147" s="122"/>
      <c r="L147" s="122"/>
      <c r="M147" s="122"/>
      <c r="N147" s="122"/>
      <c r="Q147" s="140"/>
      <c r="BB147" s="116"/>
    </row>
    <row r="148" spans="2:54" s="117" customFormat="1" x14ac:dyDescent="0.2">
      <c r="B148" s="121"/>
      <c r="C148" s="121"/>
      <c r="I148" s="122"/>
      <c r="J148" s="122"/>
      <c r="K148" s="122"/>
      <c r="L148" s="122"/>
      <c r="M148" s="122"/>
      <c r="N148" s="122"/>
      <c r="Q148" s="140"/>
      <c r="BB148" s="116"/>
    </row>
    <row r="149" spans="2:54" s="117" customFormat="1" x14ac:dyDescent="0.2">
      <c r="B149" s="121"/>
      <c r="C149" s="121"/>
      <c r="I149" s="122"/>
      <c r="J149" s="122"/>
      <c r="K149" s="122"/>
      <c r="L149" s="122"/>
      <c r="M149" s="122"/>
      <c r="N149" s="122"/>
      <c r="Q149" s="140"/>
      <c r="BB149" s="116"/>
    </row>
    <row r="150" spans="2:54" s="117" customFormat="1" x14ac:dyDescent="0.2">
      <c r="B150" s="121"/>
      <c r="C150" s="121"/>
      <c r="I150" s="122"/>
      <c r="J150" s="122"/>
      <c r="K150" s="122"/>
      <c r="L150" s="122"/>
      <c r="M150" s="122"/>
      <c r="N150" s="122"/>
      <c r="Q150" s="140"/>
      <c r="BB150" s="116"/>
    </row>
    <row r="151" spans="2:54" s="117" customFormat="1" x14ac:dyDescent="0.2">
      <c r="B151" s="121"/>
      <c r="C151" s="121"/>
      <c r="I151" s="122"/>
      <c r="J151" s="122"/>
      <c r="K151" s="122"/>
      <c r="L151" s="122"/>
      <c r="M151" s="122"/>
      <c r="N151" s="122"/>
      <c r="Q151" s="140"/>
      <c r="BB151" s="116"/>
    </row>
    <row r="152" spans="2:54" s="117" customFormat="1" x14ac:dyDescent="0.2">
      <c r="B152" s="121"/>
      <c r="C152" s="121"/>
      <c r="I152" s="122"/>
      <c r="J152" s="122"/>
      <c r="K152" s="122"/>
      <c r="L152" s="122"/>
      <c r="M152" s="122"/>
      <c r="N152" s="122"/>
      <c r="Q152" s="140"/>
      <c r="BB152" s="116"/>
    </row>
    <row r="153" spans="2:54" s="117" customFormat="1" x14ac:dyDescent="0.2">
      <c r="B153" s="121"/>
      <c r="C153" s="121"/>
      <c r="I153" s="122"/>
      <c r="J153" s="122"/>
      <c r="K153" s="122"/>
      <c r="L153" s="122"/>
      <c r="M153" s="122"/>
      <c r="N153" s="122"/>
      <c r="Q153" s="140"/>
      <c r="BB153" s="116"/>
    </row>
    <row r="154" spans="2:54" s="117" customFormat="1" x14ac:dyDescent="0.2">
      <c r="B154" s="121"/>
      <c r="C154" s="121"/>
      <c r="I154" s="122"/>
      <c r="J154" s="122"/>
      <c r="K154" s="122"/>
      <c r="L154" s="122"/>
      <c r="M154" s="122"/>
      <c r="N154" s="122"/>
      <c r="Q154" s="140"/>
      <c r="BB154" s="116"/>
    </row>
    <row r="155" spans="2:54" s="117" customFormat="1" x14ac:dyDescent="0.2">
      <c r="B155" s="121"/>
      <c r="C155" s="121"/>
      <c r="I155" s="122"/>
      <c r="J155" s="122"/>
      <c r="K155" s="122"/>
      <c r="L155" s="122"/>
      <c r="M155" s="122"/>
      <c r="N155" s="122"/>
      <c r="Q155" s="140"/>
      <c r="BB155" s="116"/>
    </row>
    <row r="156" spans="2:54" s="117" customFormat="1" x14ac:dyDescent="0.2">
      <c r="B156" s="121"/>
      <c r="C156" s="121"/>
      <c r="I156" s="122"/>
      <c r="J156" s="122"/>
      <c r="K156" s="122"/>
      <c r="L156" s="122"/>
      <c r="M156" s="122"/>
      <c r="N156" s="122"/>
      <c r="Q156" s="140"/>
      <c r="BB156" s="116"/>
    </row>
    <row r="157" spans="2:54" s="117" customFormat="1" x14ac:dyDescent="0.2">
      <c r="B157" s="121"/>
      <c r="C157" s="121"/>
      <c r="I157" s="122"/>
      <c r="J157" s="122"/>
      <c r="K157" s="122"/>
      <c r="L157" s="122"/>
      <c r="M157" s="122"/>
      <c r="N157" s="122"/>
      <c r="Q157" s="140"/>
      <c r="BB157" s="116"/>
    </row>
    <row r="158" spans="2:54" s="117" customFormat="1" x14ac:dyDescent="0.2">
      <c r="B158" s="121"/>
      <c r="C158" s="121"/>
      <c r="I158" s="122"/>
      <c r="J158" s="122"/>
      <c r="K158" s="122"/>
      <c r="L158" s="122"/>
      <c r="M158" s="122"/>
      <c r="N158" s="122"/>
      <c r="Q158" s="140"/>
      <c r="BB158" s="116"/>
    </row>
    <row r="159" spans="2:54" s="117" customFormat="1" x14ac:dyDescent="0.2">
      <c r="B159" s="121"/>
      <c r="C159" s="121"/>
      <c r="I159" s="122"/>
      <c r="J159" s="122"/>
      <c r="K159" s="122"/>
      <c r="L159" s="122"/>
      <c r="M159" s="122"/>
      <c r="N159" s="122"/>
      <c r="Q159" s="140"/>
      <c r="BB159" s="116"/>
    </row>
    <row r="160" spans="2:54" s="117" customFormat="1" x14ac:dyDescent="0.2">
      <c r="B160" s="121"/>
      <c r="C160" s="121"/>
      <c r="I160" s="122"/>
      <c r="J160" s="122"/>
      <c r="K160" s="122"/>
      <c r="L160" s="122"/>
      <c r="M160" s="122"/>
      <c r="N160" s="122"/>
      <c r="Q160" s="140"/>
      <c r="BB160" s="116"/>
    </row>
    <row r="161" spans="2:54" s="117" customFormat="1" x14ac:dyDescent="0.2">
      <c r="B161" s="121"/>
      <c r="C161" s="121"/>
      <c r="I161" s="122"/>
      <c r="J161" s="122"/>
      <c r="K161" s="122"/>
      <c r="L161" s="122"/>
      <c r="M161" s="122"/>
      <c r="N161" s="122"/>
      <c r="Q161" s="140"/>
      <c r="BB161" s="116"/>
    </row>
    <row r="162" spans="2:54" s="117" customFormat="1" x14ac:dyDescent="0.2">
      <c r="B162" s="121"/>
      <c r="C162" s="121"/>
      <c r="I162" s="122"/>
      <c r="J162" s="122"/>
      <c r="K162" s="122"/>
      <c r="L162" s="122"/>
      <c r="M162" s="122"/>
      <c r="N162" s="122"/>
      <c r="Q162" s="140"/>
      <c r="BB162" s="116"/>
    </row>
    <row r="163" spans="2:54" s="117" customFormat="1" x14ac:dyDescent="0.2">
      <c r="B163" s="121"/>
      <c r="C163" s="121"/>
      <c r="I163" s="122"/>
      <c r="J163" s="122"/>
      <c r="K163" s="122"/>
      <c r="L163" s="122"/>
      <c r="M163" s="122"/>
      <c r="N163" s="122"/>
      <c r="Q163" s="140"/>
      <c r="BB163" s="116"/>
    </row>
    <row r="164" spans="2:54" s="117" customFormat="1" x14ac:dyDescent="0.2">
      <c r="B164" s="121"/>
      <c r="C164" s="121"/>
      <c r="I164" s="122"/>
      <c r="J164" s="122"/>
      <c r="K164" s="122"/>
      <c r="L164" s="122"/>
      <c r="M164" s="122"/>
      <c r="N164" s="122"/>
      <c r="Q164" s="140"/>
      <c r="BB164" s="116"/>
    </row>
    <row r="165" spans="2:54" s="117" customFormat="1" x14ac:dyDescent="0.2">
      <c r="B165" s="121"/>
      <c r="C165" s="121"/>
      <c r="I165" s="122"/>
      <c r="J165" s="122"/>
      <c r="K165" s="122"/>
      <c r="L165" s="122"/>
      <c r="M165" s="122"/>
      <c r="N165" s="122"/>
      <c r="Q165" s="140"/>
      <c r="BB165" s="116"/>
    </row>
    <row r="166" spans="2:54" s="117" customFormat="1" x14ac:dyDescent="0.2">
      <c r="B166" s="121"/>
      <c r="C166" s="121"/>
      <c r="I166" s="122"/>
      <c r="J166" s="122"/>
      <c r="K166" s="122"/>
      <c r="L166" s="122"/>
      <c r="M166" s="122"/>
      <c r="N166" s="122"/>
      <c r="Q166" s="140"/>
      <c r="BB166" s="116"/>
    </row>
    <row r="167" spans="2:54" s="117" customFormat="1" x14ac:dyDescent="0.2">
      <c r="B167" s="121"/>
      <c r="C167" s="121"/>
      <c r="I167" s="122"/>
      <c r="J167" s="122"/>
      <c r="K167" s="122"/>
      <c r="L167" s="122"/>
      <c r="M167" s="122"/>
      <c r="N167" s="122"/>
      <c r="Q167" s="140"/>
      <c r="BB167" s="116"/>
    </row>
    <row r="168" spans="2:54" s="117" customFormat="1" x14ac:dyDescent="0.2">
      <c r="B168" s="121"/>
      <c r="C168" s="121"/>
      <c r="I168" s="122"/>
      <c r="J168" s="122"/>
      <c r="K168" s="122"/>
      <c r="L168" s="122"/>
      <c r="M168" s="122"/>
      <c r="N168" s="122"/>
      <c r="Q168" s="140"/>
      <c r="BB168" s="116"/>
    </row>
    <row r="169" spans="2:54" s="117" customFormat="1" x14ac:dyDescent="0.2">
      <c r="B169" s="121"/>
      <c r="C169" s="121"/>
      <c r="I169" s="122"/>
      <c r="J169" s="122"/>
      <c r="K169" s="122"/>
      <c r="L169" s="122"/>
      <c r="M169" s="122"/>
      <c r="N169" s="122"/>
      <c r="Q169" s="140"/>
      <c r="BB169" s="116"/>
    </row>
    <row r="170" spans="2:54" s="117" customFormat="1" x14ac:dyDescent="0.2">
      <c r="B170" s="121"/>
      <c r="C170" s="121"/>
      <c r="I170" s="122"/>
      <c r="J170" s="122"/>
      <c r="K170" s="122"/>
      <c r="L170" s="122"/>
      <c r="M170" s="122"/>
      <c r="N170" s="122"/>
      <c r="Q170" s="140"/>
      <c r="BB170" s="116"/>
    </row>
    <row r="171" spans="2:54" s="117" customFormat="1" x14ac:dyDescent="0.2">
      <c r="B171" s="121"/>
      <c r="C171" s="121"/>
      <c r="I171" s="122"/>
      <c r="J171" s="122"/>
      <c r="K171" s="122"/>
      <c r="L171" s="122"/>
      <c r="M171" s="122"/>
      <c r="N171" s="122"/>
      <c r="Q171" s="140"/>
      <c r="BB171" s="116"/>
    </row>
    <row r="172" spans="2:54" s="117" customFormat="1" x14ac:dyDescent="0.2">
      <c r="B172" s="121"/>
      <c r="C172" s="121"/>
      <c r="I172" s="122"/>
      <c r="J172" s="122"/>
      <c r="K172" s="122"/>
      <c r="L172" s="122"/>
      <c r="M172" s="122"/>
      <c r="N172" s="122"/>
      <c r="Q172" s="140"/>
      <c r="BB172" s="116"/>
    </row>
    <row r="173" spans="2:54" s="117" customFormat="1" x14ac:dyDescent="0.2">
      <c r="B173" s="121"/>
      <c r="C173" s="121"/>
      <c r="I173" s="122"/>
      <c r="J173" s="122"/>
      <c r="K173" s="122"/>
      <c r="L173" s="122"/>
      <c r="M173" s="122"/>
      <c r="N173" s="122"/>
      <c r="Q173" s="140"/>
      <c r="BB173" s="116"/>
    </row>
    <row r="174" spans="2:54" s="117" customFormat="1" x14ac:dyDescent="0.2">
      <c r="B174" s="121"/>
      <c r="C174" s="121"/>
      <c r="I174" s="122"/>
      <c r="J174" s="122"/>
      <c r="K174" s="122"/>
      <c r="L174" s="122"/>
      <c r="M174" s="122"/>
      <c r="N174" s="122"/>
      <c r="Q174" s="140"/>
      <c r="BB174" s="116"/>
    </row>
    <row r="175" spans="2:54" s="117" customFormat="1" x14ac:dyDescent="0.2">
      <c r="B175" s="121"/>
      <c r="C175" s="121"/>
      <c r="I175" s="122"/>
      <c r="J175" s="122"/>
      <c r="K175" s="122"/>
      <c r="L175" s="122"/>
      <c r="M175" s="122"/>
      <c r="N175" s="122"/>
      <c r="Q175" s="140"/>
      <c r="BB175" s="116"/>
    </row>
    <row r="176" spans="2:54" s="117" customFormat="1" x14ac:dyDescent="0.2">
      <c r="B176" s="121"/>
      <c r="C176" s="121"/>
      <c r="I176" s="122"/>
      <c r="J176" s="122"/>
      <c r="K176" s="122"/>
      <c r="L176" s="122"/>
      <c r="M176" s="122"/>
      <c r="N176" s="122"/>
      <c r="Q176" s="140"/>
      <c r="BB176" s="116"/>
    </row>
    <row r="177" spans="2:54" s="117" customFormat="1" x14ac:dyDescent="0.2">
      <c r="B177" s="121"/>
      <c r="C177" s="121"/>
      <c r="I177" s="122"/>
      <c r="J177" s="122"/>
      <c r="K177" s="122"/>
      <c r="L177" s="122"/>
      <c r="M177" s="122"/>
      <c r="N177" s="122"/>
      <c r="Q177" s="140"/>
      <c r="BB177" s="116"/>
    </row>
    <row r="178" spans="2:54" s="117" customFormat="1" x14ac:dyDescent="0.2">
      <c r="B178" s="121"/>
      <c r="C178" s="121"/>
      <c r="I178" s="122"/>
      <c r="J178" s="122"/>
      <c r="K178" s="122"/>
      <c r="L178" s="122"/>
      <c r="M178" s="122"/>
      <c r="N178" s="122"/>
      <c r="Q178" s="140"/>
      <c r="BB178" s="116"/>
    </row>
    <row r="179" spans="2:54" s="117" customFormat="1" x14ac:dyDescent="0.2">
      <c r="B179" s="121"/>
      <c r="C179" s="121"/>
      <c r="I179" s="122"/>
      <c r="J179" s="122"/>
      <c r="K179" s="122"/>
      <c r="L179" s="122"/>
      <c r="M179" s="122"/>
      <c r="N179" s="122"/>
      <c r="Q179" s="140"/>
      <c r="BB179" s="116"/>
    </row>
    <row r="180" spans="2:54" s="117" customFormat="1" x14ac:dyDescent="0.2">
      <c r="B180" s="121"/>
      <c r="C180" s="121"/>
      <c r="I180" s="122"/>
      <c r="J180" s="122"/>
      <c r="K180" s="122"/>
      <c r="L180" s="122"/>
      <c r="M180" s="122"/>
      <c r="N180" s="122"/>
      <c r="Q180" s="140"/>
      <c r="BB180" s="116"/>
    </row>
    <row r="181" spans="2:54" s="117" customFormat="1" x14ac:dyDescent="0.2">
      <c r="B181" s="121"/>
      <c r="C181" s="121"/>
      <c r="I181" s="122"/>
      <c r="J181" s="122"/>
      <c r="K181" s="122"/>
      <c r="L181" s="122"/>
      <c r="M181" s="122"/>
      <c r="N181" s="122"/>
      <c r="Q181" s="140"/>
      <c r="BB181" s="116"/>
    </row>
    <row r="182" spans="2:54" s="117" customFormat="1" x14ac:dyDescent="0.2">
      <c r="B182" s="121"/>
      <c r="C182" s="121"/>
      <c r="I182" s="122"/>
      <c r="J182" s="122"/>
      <c r="K182" s="122"/>
      <c r="L182" s="122"/>
      <c r="M182" s="122"/>
      <c r="N182" s="122"/>
      <c r="Q182" s="140"/>
      <c r="BB182" s="116"/>
    </row>
    <row r="183" spans="2:54" s="117" customFormat="1" x14ac:dyDescent="0.2">
      <c r="B183" s="121"/>
      <c r="C183" s="121"/>
      <c r="I183" s="122"/>
      <c r="J183" s="122"/>
      <c r="K183" s="122"/>
      <c r="L183" s="122"/>
      <c r="M183" s="122"/>
      <c r="N183" s="122"/>
      <c r="Q183" s="140"/>
      <c r="BB183" s="116"/>
    </row>
    <row r="184" spans="2:54" s="117" customFormat="1" x14ac:dyDescent="0.2">
      <c r="B184" s="121"/>
      <c r="C184" s="121"/>
      <c r="I184" s="122"/>
      <c r="J184" s="122"/>
      <c r="K184" s="122"/>
      <c r="L184" s="122"/>
      <c r="M184" s="122"/>
      <c r="N184" s="122"/>
      <c r="Q184" s="140"/>
      <c r="BB184" s="116"/>
    </row>
    <row r="185" spans="2:54" s="117" customFormat="1" x14ac:dyDescent="0.2">
      <c r="B185" s="121"/>
      <c r="C185" s="121"/>
      <c r="I185" s="122"/>
      <c r="J185" s="122"/>
      <c r="K185" s="122"/>
      <c r="L185" s="122"/>
      <c r="M185" s="122"/>
      <c r="N185" s="122"/>
      <c r="Q185" s="140"/>
      <c r="BB185" s="116"/>
    </row>
    <row r="186" spans="2:54" s="117" customFormat="1" x14ac:dyDescent="0.2">
      <c r="B186" s="121"/>
      <c r="C186" s="121"/>
      <c r="I186" s="122"/>
      <c r="J186" s="122"/>
      <c r="K186" s="122"/>
      <c r="L186" s="122"/>
      <c r="M186" s="122"/>
      <c r="N186" s="122"/>
      <c r="Q186" s="140"/>
      <c r="BB186" s="116"/>
    </row>
    <row r="187" spans="2:54" s="117" customFormat="1" x14ac:dyDescent="0.2">
      <c r="B187" s="121"/>
      <c r="C187" s="121"/>
      <c r="I187" s="122"/>
      <c r="J187" s="122"/>
      <c r="K187" s="122"/>
      <c r="L187" s="122"/>
      <c r="M187" s="122"/>
      <c r="N187" s="122"/>
      <c r="Q187" s="140"/>
      <c r="BB187" s="116"/>
    </row>
    <row r="188" spans="2:54" s="117" customFormat="1" x14ac:dyDescent="0.2">
      <c r="B188" s="121"/>
      <c r="C188" s="121"/>
      <c r="I188" s="122"/>
      <c r="J188" s="122"/>
      <c r="K188" s="122"/>
      <c r="L188" s="122"/>
      <c r="M188" s="122"/>
      <c r="N188" s="122"/>
      <c r="Q188" s="140"/>
      <c r="BB188" s="116"/>
    </row>
    <row r="189" spans="2:54" s="117" customFormat="1" x14ac:dyDescent="0.2">
      <c r="B189" s="121"/>
      <c r="C189" s="121"/>
      <c r="I189" s="122"/>
      <c r="J189" s="122"/>
      <c r="K189" s="122"/>
      <c r="L189" s="122"/>
      <c r="M189" s="122"/>
      <c r="N189" s="122"/>
      <c r="Q189" s="140"/>
      <c r="BB189" s="116"/>
    </row>
    <row r="190" spans="2:54" s="117" customFormat="1" x14ac:dyDescent="0.2">
      <c r="B190" s="121"/>
      <c r="C190" s="121"/>
      <c r="I190" s="122"/>
      <c r="J190" s="122"/>
      <c r="K190" s="122"/>
      <c r="L190" s="122"/>
      <c r="M190" s="122"/>
      <c r="N190" s="122"/>
      <c r="Q190" s="140"/>
      <c r="BB190" s="116"/>
    </row>
    <row r="191" spans="2:54" s="117" customFormat="1" x14ac:dyDescent="0.2">
      <c r="B191" s="121"/>
      <c r="C191" s="121"/>
      <c r="I191" s="122"/>
      <c r="J191" s="122"/>
      <c r="K191" s="122"/>
      <c r="L191" s="122"/>
      <c r="M191" s="122"/>
      <c r="N191" s="122"/>
      <c r="Q191" s="140"/>
      <c r="BB191" s="116"/>
    </row>
    <row r="192" spans="2:54" s="117" customFormat="1" x14ac:dyDescent="0.2">
      <c r="B192" s="121"/>
      <c r="C192" s="121"/>
      <c r="I192" s="122"/>
      <c r="J192" s="122"/>
      <c r="K192" s="122"/>
      <c r="L192" s="122"/>
      <c r="M192" s="122"/>
      <c r="N192" s="122"/>
      <c r="Q192" s="140"/>
      <c r="BB192" s="116"/>
    </row>
    <row r="193" spans="2:54" s="117" customFormat="1" x14ac:dyDescent="0.2">
      <c r="B193" s="121"/>
      <c r="C193" s="121"/>
      <c r="I193" s="122"/>
      <c r="J193" s="122"/>
      <c r="K193" s="122"/>
      <c r="L193" s="122"/>
      <c r="M193" s="122"/>
      <c r="N193" s="122"/>
      <c r="Q193" s="140"/>
      <c r="BB193" s="116"/>
    </row>
    <row r="194" spans="2:54" s="117" customFormat="1" x14ac:dyDescent="0.2">
      <c r="B194" s="121"/>
      <c r="C194" s="121"/>
      <c r="I194" s="122"/>
      <c r="J194" s="122"/>
      <c r="K194" s="122"/>
      <c r="L194" s="122"/>
      <c r="M194" s="122"/>
      <c r="N194" s="122"/>
      <c r="Q194" s="140"/>
      <c r="BB194" s="116"/>
    </row>
    <row r="195" spans="2:54" s="117" customFormat="1" x14ac:dyDescent="0.2">
      <c r="B195" s="121"/>
      <c r="C195" s="121"/>
      <c r="I195" s="122"/>
      <c r="J195" s="122"/>
      <c r="K195" s="122"/>
      <c r="L195" s="122"/>
      <c r="M195" s="122"/>
      <c r="N195" s="122"/>
      <c r="Q195" s="140"/>
      <c r="BB195" s="116"/>
    </row>
    <row r="196" spans="2:54" s="117" customFormat="1" x14ac:dyDescent="0.2">
      <c r="B196" s="121"/>
      <c r="C196" s="121"/>
      <c r="I196" s="122"/>
      <c r="J196" s="122"/>
      <c r="K196" s="122"/>
      <c r="L196" s="122"/>
      <c r="M196" s="122"/>
      <c r="N196" s="122"/>
      <c r="Q196" s="140"/>
      <c r="BB196" s="116"/>
    </row>
    <row r="197" spans="2:54" s="117" customFormat="1" x14ac:dyDescent="0.2">
      <c r="B197" s="121"/>
      <c r="C197" s="121"/>
      <c r="I197" s="122"/>
      <c r="J197" s="122"/>
      <c r="K197" s="122"/>
      <c r="L197" s="122"/>
      <c r="M197" s="122"/>
      <c r="N197" s="122"/>
      <c r="Q197" s="140"/>
      <c r="BB197" s="116"/>
    </row>
    <row r="198" spans="2:54" s="117" customFormat="1" x14ac:dyDescent="0.2">
      <c r="B198" s="121"/>
      <c r="C198" s="121"/>
      <c r="I198" s="122"/>
      <c r="J198" s="122"/>
      <c r="K198" s="122"/>
      <c r="L198" s="122"/>
      <c r="M198" s="122"/>
      <c r="N198" s="122"/>
      <c r="Q198" s="140"/>
      <c r="BB198" s="116"/>
    </row>
    <row r="199" spans="2:54" s="117" customFormat="1" x14ac:dyDescent="0.2">
      <c r="B199" s="121"/>
      <c r="C199" s="121"/>
      <c r="I199" s="122"/>
      <c r="J199" s="122"/>
      <c r="K199" s="122"/>
      <c r="L199" s="122"/>
      <c r="M199" s="122"/>
      <c r="N199" s="122"/>
      <c r="Q199" s="140"/>
      <c r="BB199" s="116"/>
    </row>
    <row r="200" spans="2:54" s="117" customFormat="1" x14ac:dyDescent="0.2">
      <c r="B200" s="121"/>
      <c r="C200" s="121"/>
      <c r="I200" s="122"/>
      <c r="J200" s="122"/>
      <c r="K200" s="122"/>
      <c r="L200" s="122"/>
      <c r="M200" s="122"/>
      <c r="N200" s="122"/>
      <c r="Q200" s="140"/>
      <c r="BB200" s="116"/>
    </row>
    <row r="201" spans="2:54" s="117" customFormat="1" x14ac:dyDescent="0.2">
      <c r="B201" s="121"/>
      <c r="C201" s="121"/>
      <c r="I201" s="122"/>
      <c r="J201" s="122"/>
      <c r="K201" s="122"/>
      <c r="L201" s="122"/>
      <c r="M201" s="122"/>
      <c r="N201" s="122"/>
      <c r="Q201" s="140"/>
      <c r="BB201" s="116"/>
    </row>
    <row r="202" spans="2:54" s="117" customFormat="1" x14ac:dyDescent="0.2">
      <c r="B202" s="121"/>
      <c r="C202" s="121"/>
      <c r="I202" s="122"/>
      <c r="J202" s="122"/>
      <c r="K202" s="122"/>
      <c r="L202" s="122"/>
      <c r="M202" s="122"/>
      <c r="N202" s="122"/>
      <c r="Q202" s="140"/>
      <c r="BB202" s="116"/>
    </row>
    <row r="203" spans="2:54" s="117" customFormat="1" x14ac:dyDescent="0.2">
      <c r="B203" s="121"/>
      <c r="C203" s="121"/>
      <c r="I203" s="122"/>
      <c r="J203" s="122"/>
      <c r="K203" s="122"/>
      <c r="L203" s="122"/>
      <c r="M203" s="122"/>
      <c r="N203" s="122"/>
      <c r="Q203" s="140"/>
      <c r="BB203" s="116"/>
    </row>
    <row r="204" spans="2:54" x14ac:dyDescent="0.2">
      <c r="Q204" s="141"/>
    </row>
    <row r="205" spans="2:54" x14ac:dyDescent="0.2">
      <c r="Q205" s="124"/>
    </row>
    <row r="206" spans="2:54" x14ac:dyDescent="0.2">
      <c r="Q206" s="124"/>
    </row>
    <row r="207" spans="2:54" x14ac:dyDescent="0.2">
      <c r="Q207" s="124"/>
    </row>
    <row r="208" spans="2:54" x14ac:dyDescent="0.2">
      <c r="Q208" s="124"/>
    </row>
    <row r="209" spans="17:17" x14ac:dyDescent="0.2">
      <c r="Q209" s="124"/>
    </row>
    <row r="210" spans="17:17" x14ac:dyDescent="0.2">
      <c r="Q210" s="124"/>
    </row>
    <row r="211" spans="17:17" x14ac:dyDescent="0.2">
      <c r="Q211" s="124"/>
    </row>
    <row r="212" spans="17:17" x14ac:dyDescent="0.2">
      <c r="Q212" s="124"/>
    </row>
    <row r="213" spans="17:17" x14ac:dyDescent="0.2">
      <c r="Q213" s="124"/>
    </row>
    <row r="214" spans="17:17" x14ac:dyDescent="0.2">
      <c r="Q214" s="124"/>
    </row>
    <row r="215" spans="17:17" x14ac:dyDescent="0.2">
      <c r="Q215" s="124"/>
    </row>
    <row r="216" spans="17:17" x14ac:dyDescent="0.2">
      <c r="Q216" s="124"/>
    </row>
    <row r="217" spans="17:17" x14ac:dyDescent="0.2">
      <c r="Q217" s="124"/>
    </row>
    <row r="218" spans="17:17" x14ac:dyDescent="0.2">
      <c r="Q218" s="124"/>
    </row>
    <row r="219" spans="17:17" x14ac:dyDescent="0.2">
      <c r="Q219" s="124"/>
    </row>
    <row r="220" spans="17:17" x14ac:dyDescent="0.2">
      <c r="Q220" s="124"/>
    </row>
    <row r="221" spans="17:17" x14ac:dyDescent="0.2">
      <c r="Q221" s="124"/>
    </row>
    <row r="222" spans="17:17" x14ac:dyDescent="0.2">
      <c r="Q222" s="124"/>
    </row>
    <row r="223" spans="17:17" x14ac:dyDescent="0.2">
      <c r="Q223" s="124"/>
    </row>
    <row r="224" spans="17:17" x14ac:dyDescent="0.2">
      <c r="Q224" s="124"/>
    </row>
    <row r="225" spans="17:17" x14ac:dyDescent="0.2">
      <c r="Q225" s="124"/>
    </row>
    <row r="226" spans="17:17" x14ac:dyDescent="0.2">
      <c r="Q226" s="124"/>
    </row>
    <row r="227" spans="17:17" x14ac:dyDescent="0.2">
      <c r="Q227" s="124"/>
    </row>
    <row r="228" spans="17:17" x14ac:dyDescent="0.2">
      <c r="Q228" s="124"/>
    </row>
    <row r="229" spans="17:17" x14ac:dyDescent="0.2">
      <c r="Q229" s="124"/>
    </row>
    <row r="230" spans="17:17" x14ac:dyDescent="0.2">
      <c r="Q230" s="124"/>
    </row>
    <row r="231" spans="17:17" x14ac:dyDescent="0.2">
      <c r="Q231" s="124"/>
    </row>
    <row r="232" spans="17:17" x14ac:dyDescent="0.2">
      <c r="Q232" s="124"/>
    </row>
    <row r="233" spans="17:17" x14ac:dyDescent="0.2">
      <c r="Q233" s="124"/>
    </row>
    <row r="234" spans="17:17" x14ac:dyDescent="0.2">
      <c r="Q234" s="124"/>
    </row>
    <row r="235" spans="17:17" x14ac:dyDescent="0.2">
      <c r="Q235" s="124"/>
    </row>
    <row r="236" spans="17:17" x14ac:dyDescent="0.2">
      <c r="Q236" s="124"/>
    </row>
    <row r="237" spans="17:17" x14ac:dyDescent="0.2">
      <c r="Q237" s="124"/>
    </row>
    <row r="238" spans="17:17" x14ac:dyDescent="0.2">
      <c r="Q238" s="124"/>
    </row>
    <row r="239" spans="17:17" x14ac:dyDescent="0.2">
      <c r="Q239" s="124"/>
    </row>
    <row r="240" spans="17:17" x14ac:dyDescent="0.2">
      <c r="Q240" s="124"/>
    </row>
    <row r="241" spans="17:17" x14ac:dyDescent="0.2">
      <c r="Q241" s="124"/>
    </row>
    <row r="242" spans="17:17" x14ac:dyDescent="0.2">
      <c r="Q242" s="124"/>
    </row>
    <row r="243" spans="17:17" x14ac:dyDescent="0.2">
      <c r="Q243" s="124"/>
    </row>
    <row r="244" spans="17:17" x14ac:dyDescent="0.2">
      <c r="Q244" s="124"/>
    </row>
    <row r="245" spans="17:17" x14ac:dyDescent="0.2">
      <c r="Q245" s="124"/>
    </row>
    <row r="246" spans="17:17" x14ac:dyDescent="0.2">
      <c r="Q246" s="124"/>
    </row>
    <row r="247" spans="17:17" x14ac:dyDescent="0.2">
      <c r="Q247" s="124"/>
    </row>
    <row r="248" spans="17:17" x14ac:dyDescent="0.2">
      <c r="Q248" s="124"/>
    </row>
    <row r="249" spans="17:17" x14ac:dyDescent="0.2">
      <c r="Q249" s="124"/>
    </row>
    <row r="250" spans="17:17" x14ac:dyDescent="0.2">
      <c r="Q250" s="124"/>
    </row>
    <row r="251" spans="17:17" x14ac:dyDescent="0.2">
      <c r="Q251" s="124"/>
    </row>
    <row r="252" spans="17:17" x14ac:dyDescent="0.2">
      <c r="Q252" s="124"/>
    </row>
    <row r="253" spans="17:17" x14ac:dyDescent="0.2">
      <c r="Q253" s="124"/>
    </row>
    <row r="254" spans="17:17" x14ac:dyDescent="0.2">
      <c r="Q254" s="124"/>
    </row>
    <row r="255" spans="17:17" x14ac:dyDescent="0.2">
      <c r="Q255" s="124"/>
    </row>
    <row r="256" spans="17:17" x14ac:dyDescent="0.2">
      <c r="Q256" s="124"/>
    </row>
    <row r="257" spans="17:17" x14ac:dyDescent="0.2">
      <c r="Q257" s="124"/>
    </row>
    <row r="258" spans="17:17" x14ac:dyDescent="0.2">
      <c r="Q258" s="124"/>
    </row>
    <row r="259" spans="17:17" x14ac:dyDescent="0.2">
      <c r="Q259" s="124"/>
    </row>
    <row r="260" spans="17:17" x14ac:dyDescent="0.2">
      <c r="Q260" s="124"/>
    </row>
    <row r="261" spans="17:17" x14ac:dyDescent="0.2">
      <c r="Q261" s="124"/>
    </row>
    <row r="262" spans="17:17" x14ac:dyDescent="0.2">
      <c r="Q262" s="124"/>
    </row>
    <row r="263" spans="17:17" x14ac:dyDescent="0.2">
      <c r="Q263" s="124"/>
    </row>
    <row r="264" spans="17:17" x14ac:dyDescent="0.2">
      <c r="Q264" s="124"/>
    </row>
    <row r="265" spans="17:17" x14ac:dyDescent="0.2">
      <c r="Q265" s="124"/>
    </row>
    <row r="266" spans="17:17" x14ac:dyDescent="0.2">
      <c r="Q266" s="124"/>
    </row>
    <row r="267" spans="17:17" x14ac:dyDescent="0.2">
      <c r="Q267" s="124"/>
    </row>
    <row r="268" spans="17:17" x14ac:dyDescent="0.2">
      <c r="Q268" s="124"/>
    </row>
    <row r="269" spans="17:17" x14ac:dyDescent="0.2">
      <c r="Q269" s="124"/>
    </row>
    <row r="270" spans="17:17" x14ac:dyDescent="0.2">
      <c r="Q270" s="124"/>
    </row>
    <row r="271" spans="17:17" x14ac:dyDescent="0.2">
      <c r="Q271" s="124"/>
    </row>
    <row r="272" spans="17:17" x14ac:dyDescent="0.2">
      <c r="Q272" s="124"/>
    </row>
    <row r="273" spans="17:17" x14ac:dyDescent="0.2">
      <c r="Q273" s="124"/>
    </row>
    <row r="274" spans="17:17" x14ac:dyDescent="0.2">
      <c r="Q274" s="124"/>
    </row>
    <row r="275" spans="17:17" x14ac:dyDescent="0.2">
      <c r="Q275" s="124"/>
    </row>
    <row r="276" spans="17:17" x14ac:dyDescent="0.2">
      <c r="Q276" s="124"/>
    </row>
    <row r="277" spans="17:17" x14ac:dyDescent="0.2">
      <c r="Q277" s="124"/>
    </row>
    <row r="278" spans="17:17" x14ac:dyDescent="0.2">
      <c r="Q278" s="124"/>
    </row>
    <row r="279" spans="17:17" x14ac:dyDescent="0.2">
      <c r="Q279" s="124"/>
    </row>
    <row r="280" spans="17:17" x14ac:dyDescent="0.2">
      <c r="Q280" s="124"/>
    </row>
    <row r="281" spans="17:17" x14ac:dyDescent="0.2">
      <c r="Q281" s="124"/>
    </row>
    <row r="282" spans="17:17" x14ac:dyDescent="0.2">
      <c r="Q282" s="124"/>
    </row>
    <row r="283" spans="17:17" x14ac:dyDescent="0.2">
      <c r="Q283" s="124"/>
    </row>
    <row r="284" spans="17:17" x14ac:dyDescent="0.2">
      <c r="Q284" s="124"/>
    </row>
    <row r="285" spans="17:17" x14ac:dyDescent="0.2">
      <c r="Q285" s="124"/>
    </row>
    <row r="286" spans="17:17" x14ac:dyDescent="0.2">
      <c r="Q286" s="124"/>
    </row>
    <row r="287" spans="17:17" x14ac:dyDescent="0.2">
      <c r="Q287" s="124"/>
    </row>
    <row r="288" spans="17:17" x14ac:dyDescent="0.2">
      <c r="Q288" s="124"/>
    </row>
    <row r="289" spans="17:17" x14ac:dyDescent="0.2">
      <c r="Q289" s="124"/>
    </row>
    <row r="290" spans="17:17" x14ac:dyDescent="0.2">
      <c r="Q290" s="124"/>
    </row>
    <row r="291" spans="17:17" x14ac:dyDescent="0.2">
      <c r="Q291" s="124"/>
    </row>
    <row r="292" spans="17:17" x14ac:dyDescent="0.2">
      <c r="Q292" s="124"/>
    </row>
    <row r="293" spans="17:17" x14ac:dyDescent="0.2">
      <c r="Q293" s="124"/>
    </row>
    <row r="294" spans="17:17" x14ac:dyDescent="0.2">
      <c r="Q294" s="124"/>
    </row>
    <row r="295" spans="17:17" x14ac:dyDescent="0.2">
      <c r="Q295" s="124"/>
    </row>
    <row r="296" spans="17:17" x14ac:dyDescent="0.2">
      <c r="Q296" s="124"/>
    </row>
    <row r="297" spans="17:17" x14ac:dyDescent="0.2">
      <c r="Q297" s="124"/>
    </row>
    <row r="298" spans="17:17" x14ac:dyDescent="0.2">
      <c r="Q298" s="124"/>
    </row>
    <row r="299" spans="17:17" x14ac:dyDescent="0.2">
      <c r="Q299" s="124"/>
    </row>
    <row r="300" spans="17:17" x14ac:dyDescent="0.2">
      <c r="Q300" s="124"/>
    </row>
    <row r="301" spans="17:17" x14ac:dyDescent="0.2">
      <c r="Q301" s="124"/>
    </row>
    <row r="302" spans="17:17" x14ac:dyDescent="0.2">
      <c r="Q302" s="124"/>
    </row>
    <row r="303" spans="17:17" x14ac:dyDescent="0.2">
      <c r="Q303" s="124"/>
    </row>
  </sheetData>
  <sheetProtection algorithmName="SHA-512" hashValue="m3lbWdhiTjtv7g+w2QsxZFXyB7VbKtYL68mbCB/rHI4tZB92NMWL+em1xcsdvvWKuIJ+bARr+XuAdp6nkgvOrg==" saltValue="WVhL4Z7BFNxhm2UIceDLXA==" spinCount="100000" sheet="1" objects="1" scenarios="1" formatCells="0" insertRows="0"/>
  <mergeCells count="17">
    <mergeCell ref="B10:H10"/>
    <mergeCell ref="I8:N8"/>
    <mergeCell ref="D74:D75"/>
    <mergeCell ref="D7:D8"/>
    <mergeCell ref="E7:E8"/>
    <mergeCell ref="F7:F8"/>
    <mergeCell ref="G7:G8"/>
    <mergeCell ref="H7:H8"/>
    <mergeCell ref="B9:H9"/>
    <mergeCell ref="A72:H73"/>
    <mergeCell ref="A75:A76"/>
    <mergeCell ref="B1:H1"/>
    <mergeCell ref="B2:H2"/>
    <mergeCell ref="B4:H4"/>
    <mergeCell ref="B5:H5"/>
    <mergeCell ref="B6:H6"/>
    <mergeCell ref="B3:H3"/>
  </mergeCells>
  <conditionalFormatting sqref="A91:B91">
    <cfRule type="expression" dxfId="19" priority="51">
      <formula>$B$91&lt;0</formula>
    </cfRule>
  </conditionalFormatting>
  <conditionalFormatting sqref="C41">
    <cfRule type="expression" dxfId="18" priority="4">
      <formula>$C41&gt;=60000</formula>
    </cfRule>
  </conditionalFormatting>
  <conditionalFormatting sqref="C58">
    <cfRule type="expression" dxfId="17" priority="3">
      <formula>C58&gt;15000</formula>
    </cfRule>
  </conditionalFormatting>
  <conditionalFormatting sqref="C62">
    <cfRule type="expression" dxfId="16" priority="1">
      <formula>C62&gt;15000</formula>
    </cfRule>
  </conditionalFormatting>
  <conditionalFormatting sqref="C67">
    <cfRule type="expression" dxfId="15" priority="6">
      <formula>$D$67&lt;&gt;""</formula>
    </cfRule>
  </conditionalFormatting>
  <conditionalFormatting sqref="C84">
    <cfRule type="expression" dxfId="14" priority="136">
      <formula>$C$84&gt;0</formula>
    </cfRule>
  </conditionalFormatting>
  <conditionalFormatting sqref="D67">
    <cfRule type="expression" dxfId="13" priority="38">
      <formula>$D$67&lt;&gt;""</formula>
    </cfRule>
  </conditionalFormatting>
  <conditionalFormatting sqref="D30:H30 D41:H41 D58:H58 D66:H66">
    <cfRule type="expression" dxfId="12" priority="148">
      <formula>OR($B30="GREŠKA!",$C30="GREŠKA!")</formula>
    </cfRule>
  </conditionalFormatting>
  <conditionalFormatting sqref="D62:H62">
    <cfRule type="expression" dxfId="11" priority="9">
      <formula>OR($B62="GREŠKA!",$C62="GREŠKA!")</formula>
    </cfRule>
  </conditionalFormatting>
  <conditionalFormatting sqref="E84">
    <cfRule type="expression" dxfId="10" priority="5">
      <formula>$E$84&lt;0</formula>
    </cfRule>
  </conditionalFormatting>
  <conditionalFormatting sqref="J30:K30">
    <cfRule type="expression" dxfId="9" priority="84">
      <formula>$K$30&lt;0</formula>
    </cfRule>
    <cfRule type="expression" dxfId="8" priority="85">
      <formula>$K$30&gt;0</formula>
    </cfRule>
  </conditionalFormatting>
  <conditionalFormatting sqref="J41:K41">
    <cfRule type="expression" dxfId="7" priority="60">
      <formula>$K$30&lt;0</formula>
    </cfRule>
    <cfRule type="expression" dxfId="6" priority="61">
      <formula>$K$30&gt;0</formula>
    </cfRule>
  </conditionalFormatting>
  <conditionalFormatting sqref="J58:K58">
    <cfRule type="expression" dxfId="5" priority="56">
      <formula>$K$30&lt;0</formula>
    </cfRule>
    <cfRule type="expression" dxfId="4" priority="57">
      <formula>$K$30&gt;0</formula>
    </cfRule>
  </conditionalFormatting>
  <conditionalFormatting sqref="J62:K62">
    <cfRule type="expression" dxfId="3" priority="7">
      <formula>$K$30&lt;0</formula>
    </cfRule>
    <cfRule type="expression" dxfId="2" priority="8">
      <formula>$K$30&gt;0</formula>
    </cfRule>
  </conditionalFormatting>
  <conditionalFormatting sqref="J66:K66">
    <cfRule type="expression" dxfId="1" priority="52">
      <formula>$K$30&lt;0</formula>
    </cfRule>
    <cfRule type="expression" dxfId="0" priority="53">
      <formula>$K$30&gt;0</formula>
    </cfRule>
  </conditionalFormatting>
  <dataValidations count="5">
    <dataValidation type="decimal" allowBlank="1" showInputMessage="1" showErrorMessage="1" sqref="B78:C79 B68" xr:uid="{159B06F0-162B-4FCA-8749-A008F952138F}">
      <formula1>0</formula1>
      <formula2>5000000</formula2>
    </dataValidation>
    <dataValidation type="decimal" allowBlank="1" showInputMessage="1" showErrorMessage="1" errorTitle="Upozorenje!" error="Molimo unijeti broj u odabrano polje._x000a_Broj može biti u rasponu od 0 do 5.000.000,00._x000a_Nije moguće unijeti negativne brojeve npr. (-1,00)_x000a_Nije moguće unositi tekst u polje. _x000a_" sqref="B27 H11 B52 B49 B46 H31 B43 B35 B32 B24 B18 B15 H63 B12 B38 H42 H59 B55 B21" xr:uid="{A00113F8-0D76-4029-86EF-FAFD544687DA}">
      <formula1>0</formula1>
      <formula2>5000000</formula2>
    </dataValidation>
    <dataValidation type="decimal" allowBlank="1" showInputMessage="1" showErrorMessage="1" errorTitle="Upozorenje!" error="Molimo unijeti broj u odabrano polje._x000a_Broj može biti u rasponu od 0 do 3.000.000,00._x000a_Nije moguće unijeti negativne brojeve npr. (-1,00)_x000a_Nije moguće unositi tekst u polje. " sqref="B13:B14 B36:B37 B25:B26 B50:B51 B47:B48 B44:B45 B56:B58 B33:B34 B53:B54 B16:B17 B28:B30 B39:B41 B60:B62 B64:B66 B19:B20 B22:B23" xr:uid="{98589894-441A-4BE0-843D-DAF941C19F88}">
      <formula1>0</formula1>
      <formula2>3000000</formula2>
    </dataValidation>
    <dataValidation type="decimal" operator="lessThanOrEqual" allowBlank="1" showInputMessage="1" showErrorMessage="1" errorTitle="Upozorenje!" error="Molimo unijeti iznos manji ili jednak 0,00._x000a_Unose se vrijednosti s predznakom - ili 0,00" sqref="I32:I40 I60:I61 I64:I65 I43:I57 I12:I29" xr:uid="{47DB3630-C4D3-426A-B3A1-014BA34475A4}">
      <formula1>0</formula1>
    </dataValidation>
    <dataValidation type="decimal" allowBlank="1" showInputMessage="1" showErrorMessage="1" errorTitle="Upozorenje!" error="Molimo unijeti broj u odabrano polje._x000a_Broj može biti u rasponu +/- 1.000.000,00._x000a_Negativne brojevi se unose za npr. tečajne razlike i povrate banaka._x000a_Nije moguće unositi tekst u polje. " sqref="C43:C58 C32:C41 C60:C62 C64:C68 C12:C30" xr:uid="{7083CC86-1785-4D76-9D73-343D799ADB00}">
      <formula1>-1000000</formula1>
      <formula2>1000000</formula2>
    </dataValidation>
  </dataValidations>
  <pageMargins left="0.25" right="0.25" top="0.75" bottom="0.75" header="0.3" footer="0.3"/>
  <pageSetup paperSize="9" scale="41" fitToHeight="0" orientation="landscape" cellComments="asDisplayed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1F3EB18BCCB49B966EB897E494A22" ma:contentTypeVersion="0" ma:contentTypeDescription="Create a new document." ma:contentTypeScope="" ma:versionID="de37b8795ec23ce08f0d5cbde526e55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96610C-ED4F-4ABB-A803-6131933546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BE4A62-C5C5-4CF3-852F-60301CC12F3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0044761-32D1-4E69-B3A6-FAFDE3E2651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CB55529-0AB2-40A7-B238-9C25E45E9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Financijsko izvješć_UIP-2025-02</vt:lpstr>
      <vt:lpstr>'Financijsko izvješć_UIP-2025-02'!Print_Area</vt:lpstr>
    </vt:vector>
  </TitlesOfParts>
  <Company>HRZZ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FI-UIP-2025-02</dc:title>
  <dc:creator>zvonimir@hrzz.hr</dc:creator>
  <cp:lastModifiedBy>Zvonimir Deković</cp:lastModifiedBy>
  <cp:lastPrinted>2026-09-25T11:19:12Z</cp:lastPrinted>
  <dcterms:created xsi:type="dcterms:W3CDTF">2007-12-18T12:47:41Z</dcterms:created>
  <dcterms:modified xsi:type="dcterms:W3CDTF">2026-09-25T11:19:40Z</dcterms:modified>
  <cp:category>OZPIPP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regledao/la">
    <vt:lpwstr>-</vt:lpwstr>
  </property>
  <property fmtid="{D5CDD505-2E9C-101B-9397-08002B2CF9AE}" pid="4" name="Odobrio/la">
    <vt:lpwstr>-</vt:lpwstr>
  </property>
  <property fmtid="{D5CDD505-2E9C-101B-9397-08002B2CF9AE}" pid="5" name="Pregledao/la 2">
    <vt:lpwstr>-</vt:lpwstr>
  </property>
  <property fmtid="{D5CDD505-2E9C-101B-9397-08002B2CF9AE}" pid="6" name="Poslano">
    <vt:lpwstr>0</vt:lpwstr>
  </property>
  <property fmtid="{D5CDD505-2E9C-101B-9397-08002B2CF9AE}" pid="7" name="dc5r">
    <vt:lpwstr/>
  </property>
  <property fmtid="{D5CDD505-2E9C-101B-9397-08002B2CF9AE}" pid="8" name="ContentTypeId">
    <vt:lpwstr>0x0101003081F3EB18BCCB49B966EB897E494A22</vt:lpwstr>
  </property>
</Properties>
</file>