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hrzzhr-my.sharepoint.com/personal/zvonimir_hrzz_hr/Documents/Desktop/"/>
    </mc:Choice>
  </mc:AlternateContent>
  <xr:revisionPtr revIDLastSave="61" documentId="8_{182D348F-8650-41B3-9C50-5BDCDDECCFC9}" xr6:coauthVersionLast="47" xr6:coauthVersionMax="47" xr10:uidLastSave="{A410D54A-4F52-432B-A2C6-A06E8207FEA5}"/>
  <bookViews>
    <workbookView xWindow="-120" yWindow="-120" windowWidth="38640" windowHeight="21120" xr2:uid="{00000000-000D-0000-FFFF-FFFF00000000}"/>
  </bookViews>
  <sheets>
    <sheet name="Financijski plan_IP-2020-02" sheetId="6" r:id="rId1"/>
  </sheets>
  <definedNames>
    <definedName name="_xlnm.Print_Area" localSheetId="0">'Financijski plan_IP-2020-02'!$A$1:$H$73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7" i="6" l="1"/>
  <c r="C71" i="6"/>
  <c r="B71" i="6"/>
  <c r="B67" i="6"/>
  <c r="L67" i="6" s="1"/>
  <c r="I67" i="6"/>
  <c r="A105" i="6" l="1"/>
  <c r="A104" i="6"/>
  <c r="J71" i="6"/>
  <c r="J67" i="6"/>
  <c r="C63" i="6"/>
  <c r="B63" i="6"/>
  <c r="C43" i="6"/>
  <c r="B43" i="6"/>
  <c r="C32" i="6"/>
  <c r="B32" i="6"/>
  <c r="C27" i="6"/>
  <c r="B27" i="6"/>
  <c r="J27" i="6" l="1"/>
  <c r="J43" i="6"/>
  <c r="K67" i="6"/>
  <c r="N67" i="6" s="1"/>
  <c r="J32" i="6"/>
  <c r="J63" i="6"/>
  <c r="B72" i="6"/>
  <c r="C72" i="6"/>
  <c r="L63" i="6"/>
  <c r="L27" i="6"/>
  <c r="L32" i="6"/>
  <c r="L43" i="6"/>
  <c r="M67" i="6" l="1"/>
  <c r="J72" i="6"/>
  <c r="B93" i="6" s="1"/>
  <c r="L72" i="6"/>
  <c r="D72" i="6"/>
  <c r="A99" i="6" l="1"/>
  <c r="I71" i="6" l="1"/>
  <c r="I32" i="6"/>
  <c r="C86" i="6"/>
  <c r="B86" i="6"/>
  <c r="A106" i="6" s="1"/>
  <c r="A101" i="6" l="1"/>
  <c r="A103" i="6"/>
  <c r="A100" i="6"/>
  <c r="A102" i="6"/>
  <c r="I43" i="6"/>
  <c r="K63" i="6"/>
  <c r="M63" i="6" s="1"/>
  <c r="K71" i="6"/>
  <c r="K43" i="6"/>
  <c r="I63" i="6"/>
  <c r="C89" i="6"/>
  <c r="I27" i="6"/>
  <c r="N63" i="6" l="1"/>
  <c r="N43" i="6"/>
  <c r="I72" i="6"/>
  <c r="M71" i="6"/>
  <c r="N71" i="6" s="1"/>
  <c r="C87" i="6"/>
  <c r="K32" i="6"/>
  <c r="N32" i="6" s="1"/>
  <c r="M43" i="6"/>
  <c r="M32" i="6" l="1"/>
  <c r="K27" i="6"/>
  <c r="N27" i="6" s="1"/>
  <c r="B90" i="6" l="1"/>
  <c r="K72" i="6"/>
  <c r="B87" i="6"/>
  <c r="M27" i="6"/>
  <c r="B96" i="6"/>
  <c r="M72" i="6" l="1"/>
  <c r="B92" i="6" s="1"/>
  <c r="N72" i="6"/>
  <c r="B95" i="6" s="1"/>
  <c r="B94" i="6" s="1"/>
  <c r="B91" i="6" l="1"/>
  <c r="E87" i="6"/>
  <c r="E89" i="6" s="1"/>
</calcChain>
</file>

<file path=xl/sharedStrings.xml><?xml version="1.0" encoding="utf-8"?>
<sst xmlns="http://schemas.openxmlformats.org/spreadsheetml/2006/main" count="103" uniqueCount="83">
  <si>
    <t>Ukupno 1</t>
  </si>
  <si>
    <t xml:space="preserve">Ukupno 2 </t>
  </si>
  <si>
    <t xml:space="preserve">Ukupno 3 </t>
  </si>
  <si>
    <t>Ukupno 4</t>
  </si>
  <si>
    <t>Ukupno 5</t>
  </si>
  <si>
    <t>EUR</t>
  </si>
  <si>
    <t>Troškovi plaće mladih istraživača - Hrvatska zaklada za znanost</t>
  </si>
  <si>
    <t xml:space="preserve">Za dodavanje retka kliknite na broj s lijeve strane ovog teksta, s DESNOM tipkom miša, te odaberite opciju INSERT / DODAJ </t>
  </si>
  <si>
    <t>Financijski plan projekta:</t>
  </si>
  <si>
    <t>Natječaj/Šifra projekta:</t>
  </si>
  <si>
    <t>Ukupno plaća</t>
  </si>
  <si>
    <t>UKUPNO (Troškovi projekta + trošak plaće)</t>
  </si>
  <si>
    <r>
      <t>Troškovi plaće mladih istraživača (HRZZ), (</t>
    </r>
    <r>
      <rPr>
        <b/>
        <sz val="12"/>
        <color rgb="FFFF0000"/>
        <rFont val="Open Sans"/>
        <family val="2"/>
        <charset val="238"/>
      </rPr>
      <t>popunjava HRZZ)</t>
    </r>
  </si>
  <si>
    <t>Popunjava Voditelj projekta</t>
  </si>
  <si>
    <t>Broj računa / broj putnog naloga / broj obračuna drugog dohotka</t>
  </si>
  <si>
    <t>Naziv dobavljača / Ime i prezime fizičke osobe (koja je putovala ili/i na koju se odnosi obračun drugog dohotka)</t>
  </si>
  <si>
    <t xml:space="preserve">Sažeti opis robe / usluge / radova / svrhe službenog putovanja/ razlog sklapanja ugovora o djelu ili autorskom djelu
</t>
  </si>
  <si>
    <t>Popunjava HRZZ</t>
  </si>
  <si>
    <t>Plaća za</t>
  </si>
  <si>
    <t>Isplaćeno</t>
  </si>
  <si>
    <t>Ukupno isplaćeno</t>
  </si>
  <si>
    <t xml:space="preserve">Ukupno odstupanje za razdoblje </t>
  </si>
  <si>
    <t>- od toga nedozvoljeno odstupanje odnosno nenamjenski utrošena sredstva</t>
  </si>
  <si>
    <t>- od toga dozvoljeno odstupanje</t>
  </si>
  <si>
    <t xml:space="preserve">Ukupno neutrošeno za razdoblje </t>
  </si>
  <si>
    <t>Za povrat ukupno</t>
  </si>
  <si>
    <t>- od toga nenamjenski utrošena sredstva</t>
  </si>
  <si>
    <t>- od toga neutrošena sredstva</t>
  </si>
  <si>
    <t>Dozvoljeno ODSTUPANJE</t>
  </si>
  <si>
    <t>Nenamjensko ODSTUPANJE</t>
  </si>
  <si>
    <t>ODSTUPANJE
20%</t>
  </si>
  <si>
    <r>
      <t>NENAMJENSKI UTROŠENA SREDSTVA 
(</t>
    </r>
    <r>
      <rPr>
        <b/>
        <sz val="11"/>
        <color rgb="FFFF0000"/>
        <rFont val="Verdana"/>
        <family val="2"/>
        <charset val="238"/>
      </rPr>
      <t>Ručno se unosi s negativnim predznakom</t>
    </r>
    <r>
      <rPr>
        <b/>
        <sz val="11"/>
        <rFont val="Verdana"/>
        <family val="2"/>
        <charset val="238"/>
      </rPr>
      <t>)</t>
    </r>
  </si>
  <si>
    <t>Sažetak za EPP</t>
  </si>
  <si>
    <t>Naziv projekta</t>
  </si>
  <si>
    <t xml:space="preserve">Troškovi </t>
  </si>
  <si>
    <r>
      <t xml:space="preserve">Za dodavanje retka kliknite na broj s lijeve strane ovog teksta, s </t>
    </r>
    <r>
      <rPr>
        <b/>
        <i/>
        <sz val="9"/>
        <color rgb="FF0070C0"/>
        <rFont val="Open Sans"/>
        <family val="2"/>
        <charset val="238"/>
      </rPr>
      <t>DESNOM</t>
    </r>
    <r>
      <rPr>
        <i/>
        <sz val="9"/>
        <color rgb="FF0070C0"/>
        <rFont val="Open Sans"/>
        <family val="2"/>
        <charset val="238"/>
      </rPr>
      <t xml:space="preserve"> tipkom miša, te odaberite opciju</t>
    </r>
    <r>
      <rPr>
        <b/>
        <i/>
        <sz val="9"/>
        <color rgb="FF0070C0"/>
        <rFont val="Open Sans"/>
        <family val="2"/>
        <charset val="238"/>
      </rPr>
      <t xml:space="preserve"> INSERT / DODAJ </t>
    </r>
  </si>
  <si>
    <t>OSTVARENO
(Iznos - Bruto 
s uključenim PDV-om)</t>
  </si>
  <si>
    <t>PLANIRANO
(Iznos iz važećeg 
financijskog plana)</t>
  </si>
  <si>
    <t>PLANIRANO</t>
  </si>
  <si>
    <t>OSTVARENO</t>
  </si>
  <si>
    <t>RAZDOBLJE</t>
  </si>
  <si>
    <t>Razlika plaće:</t>
  </si>
  <si>
    <r>
      <t xml:space="preserve">6. Posredni troškovi,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</si>
  <si>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4. Troškovi usavršavanja, diseminacije i suradnje,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</si>
  <si>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1. Troškovi istraživanja,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</si>
  <si>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2. Troškovi osoblja,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</si>
  <si>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3. Troškovi opreme, </t>
    </r>
    <r>
      <rPr>
        <b/>
        <sz val="12"/>
        <color indexed="30"/>
        <rFont val="Open Sans"/>
        <family val="2"/>
        <charset val="238"/>
      </rPr>
      <t>KATEGORIJA</t>
    </r>
  </si>
  <si>
    <t xml:space="preserve">FINANCIJSKO IZVJEŠĆE                                           </t>
  </si>
  <si>
    <t>UKUPNO (1+2+3+4+5+6)</t>
  </si>
  <si>
    <r>
      <t xml:space="preserve">Materijal,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</si>
  <si>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Usluge,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</si>
  <si>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Terenska istraživanja,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</si>
  <si>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Istraživačka radionica,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</si>
  <si>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Stručna literatura,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</si>
  <si>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Školarina,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</si>
  <si>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Nova oprema,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</si>
  <si>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Servisno održavanje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</si>
  <si>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Nadogradnja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</si>
  <si>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Usavršavanja,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</si>
  <si>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Radni sastanci,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</si>
  <si>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Odlasci na skupove/konferencije/kongrese,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</si>
  <si>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Gostovanje inozemnih znanstvenika,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</si>
  <si>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Organizacije skupova/konferencija/kongresa/radionica, </t>
    </r>
    <r>
      <rPr>
        <sz val="12"/>
        <color indexed="30"/>
        <rFont val="Open Sans"/>
        <family val="2"/>
        <charset val="238"/>
      </rPr>
      <t>POTKATEGORIJA</t>
    </r>
  </si>
  <si>
    <t>Izvještajno razdoblje za koje se podnosi izvješće (datum):</t>
  </si>
  <si>
    <t>Datum podnošenja izvješća:</t>
  </si>
  <si>
    <t>Financijsko_izvjesce_IP-2022-10-EUR</t>
  </si>
  <si>
    <t>IP-2022-10-0000</t>
  </si>
  <si>
    <t>ODSTUPANJE
POZITIVNO
Razlika ostvarenog</t>
  </si>
  <si>
    <t>ODSTUPANJE
NEGATIVNO
Razlika ostvarenog</t>
  </si>
  <si>
    <t>Korisnik sredstava:</t>
  </si>
  <si>
    <t>Krajnji korisnik:</t>
  </si>
  <si>
    <t>Ime Prezime voditelja</t>
  </si>
  <si>
    <t>Organizacija</t>
  </si>
  <si>
    <r>
      <t xml:space="preserve">za Korisnika sredstava:               </t>
    </r>
    <r>
      <rPr>
        <b/>
        <sz val="11"/>
        <color theme="0"/>
        <rFont val="Verdana"/>
        <family val="2"/>
        <charset val="238"/>
      </rPr>
      <t xml:space="preserve"> .</t>
    </r>
    <r>
      <rPr>
        <b/>
        <sz val="11"/>
        <rFont val="Verdana"/>
        <family val="2"/>
        <charset val="238"/>
      </rPr>
      <t xml:space="preserve">
________________________________</t>
    </r>
  </si>
  <si>
    <t>Ukupno 6</t>
  </si>
  <si>
    <r>
      <t xml:space="preserve">Datum računa / razdoblje putovanja (od-do) / razdoblje na koje se odnosi obračun drugog dohotka (mjesec i godina)
</t>
    </r>
    <r>
      <rPr>
        <i/>
        <sz val="10"/>
        <color theme="1"/>
        <rFont val="Open Sans"/>
        <family val="2"/>
        <charset val="238"/>
      </rPr>
      <t>(ne prihvaćaju se datumi ponuda, predračuna niti datumi plaćanja)</t>
    </r>
  </si>
  <si>
    <r>
      <t xml:space="preserve">Bilješke / napomene
</t>
    </r>
    <r>
      <rPr>
        <i/>
        <sz val="10"/>
        <color theme="1"/>
        <rFont val="Open Sans"/>
        <family val="2"/>
        <charset val="238"/>
      </rPr>
      <t>npr. e-računi koji su zaprimljeni putem odgovarajućeg sustava za e-račune nakon datuma predaje prethodnog izvješća</t>
    </r>
  </si>
  <si>
    <t>Ukupno ugovoreno</t>
  </si>
  <si>
    <t>Preostalo za plaću</t>
  </si>
  <si>
    <r>
      <t xml:space="preserve">Navesti datum razdoblja od do -    </t>
    </r>
    <r>
      <rPr>
        <b/>
        <i/>
        <sz val="12"/>
        <color theme="3" tint="-0.249977111117893"/>
        <rFont val="Open Sans"/>
        <family val="2"/>
        <charset val="238"/>
      </rPr>
      <t>dd.mm.gggg</t>
    </r>
    <r>
      <rPr>
        <i/>
        <sz val="12"/>
        <color theme="3" tint="-0.249977111117893"/>
        <rFont val="Open Sans"/>
        <family val="2"/>
        <charset val="238"/>
      </rPr>
      <t xml:space="preserve"> - </t>
    </r>
    <r>
      <rPr>
        <b/>
        <i/>
        <sz val="12"/>
        <color theme="3" tint="-0.249977111117893"/>
        <rFont val="Open Sans"/>
        <family val="2"/>
        <charset val="238"/>
      </rPr>
      <t>dd.mm.gggg</t>
    </r>
  </si>
  <si>
    <r>
      <t xml:space="preserve">Navesti datum podnošenja financijskog plana -     </t>
    </r>
    <r>
      <rPr>
        <b/>
        <i/>
        <sz val="12"/>
        <color theme="3" tint="-0.249977111117893"/>
        <rFont val="Open Sans"/>
        <family val="2"/>
        <charset val="238"/>
      </rPr>
      <t>dd.mm.gggg</t>
    </r>
  </si>
  <si>
    <r>
      <t xml:space="preserve">5. Troškovi publiciranja u časopisima otvorenog pristupa (Open Access), </t>
    </r>
    <r>
      <rPr>
        <b/>
        <sz val="12"/>
        <color indexed="30"/>
        <rFont val="Open Sans"/>
        <family val="2"/>
        <charset val="238"/>
      </rPr>
      <t>KATEGORIJA</t>
    </r>
  </si>
  <si>
    <r>
      <rPr>
        <b/>
        <i/>
        <sz val="12"/>
        <color rgb="FFFFFF00"/>
        <rFont val="Open Sans"/>
        <family val="2"/>
        <charset val="238"/>
      </rPr>
      <t>UPUTA</t>
    </r>
    <r>
      <rPr>
        <i/>
        <sz val="12"/>
        <color rgb="FFFFFF00"/>
        <rFont val="Open Sans"/>
        <family val="2"/>
        <charset val="238"/>
      </rPr>
      <t xml:space="preserve">: -Unose se isključivo vrijednosti u </t>
    </r>
    <r>
      <rPr>
        <b/>
        <i/>
        <sz val="12"/>
        <color rgb="FFFFFF00"/>
        <rFont val="Open Sans"/>
        <family val="2"/>
        <charset val="238"/>
      </rPr>
      <t xml:space="preserve">eurima
</t>
    </r>
    <r>
      <rPr>
        <i/>
        <sz val="12"/>
        <color rgb="FFFFFF00"/>
        <rFont val="Open Sans"/>
        <family val="2"/>
        <charset val="238"/>
      </rPr>
      <t xml:space="preserve">             -U polje </t>
    </r>
    <r>
      <rPr>
        <b/>
        <i/>
        <sz val="12"/>
        <color rgb="FFFFFF00"/>
        <rFont val="Open Sans"/>
        <family val="2"/>
        <charset val="238"/>
      </rPr>
      <t>TROŠKOVI</t>
    </r>
    <r>
      <rPr>
        <i/>
        <sz val="12"/>
        <color rgb="FFFFFF00"/>
        <rFont val="Open Sans"/>
        <family val="2"/>
        <charset val="238"/>
      </rPr>
      <t xml:space="preserve"> prepisuje se opise iz </t>
    </r>
    <r>
      <rPr>
        <b/>
        <i/>
        <sz val="12"/>
        <color rgb="FFFFFF00"/>
        <rFont val="Open Sans"/>
        <family val="2"/>
        <charset val="238"/>
      </rPr>
      <t xml:space="preserve">Važećeg financijskog plana </t>
    </r>
    <r>
      <rPr>
        <i/>
        <sz val="12"/>
        <color rgb="FFFFFF00"/>
        <rFont val="Open Sans"/>
        <family val="2"/>
        <charset val="238"/>
      </rPr>
      <t xml:space="preserve">u pripadajuću kategoriju/potkategoriju
             -U polje </t>
    </r>
    <r>
      <rPr>
        <b/>
        <i/>
        <sz val="12"/>
        <color rgb="FFFFFF00"/>
        <rFont val="Open Sans"/>
        <family val="2"/>
        <charset val="238"/>
      </rPr>
      <t>PLANIRANO</t>
    </r>
    <r>
      <rPr>
        <i/>
        <sz val="12"/>
        <color rgb="FFFFFF00"/>
        <rFont val="Open Sans"/>
        <family val="2"/>
        <charset val="238"/>
      </rPr>
      <t xml:space="preserve"> prepisuju se iznosi iz </t>
    </r>
    <r>
      <rPr>
        <b/>
        <i/>
        <sz val="12"/>
        <color rgb="FFFFFF00"/>
        <rFont val="Open Sans"/>
        <family val="2"/>
        <charset val="238"/>
      </rPr>
      <t>Važećeg financijskog plana</t>
    </r>
    <r>
      <rPr>
        <i/>
        <sz val="12"/>
        <color rgb="FFFFFF00"/>
        <rFont val="Open Sans"/>
        <family val="2"/>
        <charset val="238"/>
      </rPr>
      <t xml:space="preserve">
             -U polje </t>
    </r>
    <r>
      <rPr>
        <b/>
        <i/>
        <sz val="12"/>
        <color rgb="FFFFFF00"/>
        <rFont val="Open Sans"/>
        <family val="2"/>
        <charset val="238"/>
      </rPr>
      <t>OSTVARENO</t>
    </r>
    <r>
      <rPr>
        <i/>
        <sz val="12"/>
        <color rgb="FFFFFF00"/>
        <rFont val="Open Sans"/>
        <family val="2"/>
        <charset val="238"/>
      </rPr>
      <t xml:space="preserve"> unose se stvarno utrošen iznos sredstva po stavkama ili pratećoj analitici stavke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</si>
</sst>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&quot;-&quot;??\ _k_n_-;_-@_-"/>
    <numFmt numFmtId="165" formatCode="#,##0.00_ ;[Red]\-#,##0.00\ "/>
    <numFmt numFmtId="166" formatCode="#,##0_ ;[Red]\-#,##0\ "/>
    <numFmt numFmtId="167" formatCode="#,##0.00\ _k_n;[Red]\-#,##0.00\ _k_n"/>
  </numFmts>
  <fonts count="61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Open Sans"/>
      <family val="2"/>
      <charset val="238"/>
    </font>
    <font>
      <sz val="11"/>
      <name val="Open Sans"/>
      <family val="2"/>
      <charset val="238"/>
    </font>
    <font>
      <sz val="11"/>
      <name val="Verdana"/>
      <family val="2"/>
      <charset val="238"/>
    </font>
    <font>
      <b/>
      <sz val="11"/>
      <name val="Verdana"/>
      <family val="2"/>
      <charset val="238"/>
    </font>
    <font>
      <b/>
      <sz val="12"/>
      <name val="Open Sans"/>
      <family val="2"/>
      <charset val="238"/>
    </font>
    <font>
      <i/>
      <sz val="11"/>
      <name val="Verdana"/>
      <family val="2"/>
      <charset val="238"/>
    </font>
    <font>
      <b/>
      <sz val="16"/>
      <name val="Open Sans"/>
      <family val="2"/>
      <charset val="238"/>
    </font>
    <font>
      <b/>
      <sz val="12"/>
      <color indexed="30"/>
      <name val="Open Sans"/>
      <family val="2"/>
      <charset val="238"/>
    </font>
    <font>
      <b/>
      <i/>
      <sz val="12"/>
      <name val="Open Sans"/>
      <family val="2"/>
      <charset val="238"/>
    </font>
    <font>
      <b/>
      <sz val="10"/>
      <name val="Open Sans"/>
      <family val="2"/>
      <charset val="238"/>
    </font>
    <font>
      <sz val="12"/>
      <name val="Open Sans"/>
      <family val="2"/>
      <charset val="238"/>
    </font>
    <font>
      <b/>
      <sz val="9"/>
      <name val="Open Sans"/>
      <family val="2"/>
      <charset val="238"/>
    </font>
    <font>
      <b/>
      <sz val="12"/>
      <color theme="1"/>
      <name val="Open Sans"/>
      <family val="2"/>
      <charset val="238"/>
    </font>
    <font>
      <b/>
      <sz val="11"/>
      <color theme="1"/>
      <name val="Open Sans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0"/>
      <color theme="1"/>
      <name val="Open Sans"/>
      <family val="2"/>
      <charset val="238"/>
    </font>
    <font>
      <i/>
      <sz val="9"/>
      <color theme="9" tint="-0.499984740745262"/>
      <name val="Open Sans"/>
      <family val="2"/>
      <charset val="238"/>
    </font>
    <font>
      <sz val="12"/>
      <name val="Verdana"/>
      <family val="2"/>
      <charset val="238"/>
    </font>
    <font>
      <sz val="12"/>
      <color indexed="30"/>
      <name val="Open Sans"/>
      <family val="2"/>
      <charset val="238"/>
    </font>
    <font>
      <sz val="12"/>
      <color theme="1"/>
      <name val="Open Sans"/>
      <family val="2"/>
      <charset val="238"/>
    </font>
    <font>
      <b/>
      <sz val="12"/>
      <name val="Verdana"/>
      <family val="2"/>
      <charset val="238"/>
    </font>
    <font>
      <sz val="12"/>
      <name val="Calibri"/>
      <family val="2"/>
      <charset val="238"/>
      <scheme val="minor"/>
    </font>
    <font>
      <b/>
      <i/>
      <sz val="11"/>
      <color theme="1"/>
      <name val="Open Sans"/>
      <family val="2"/>
      <charset val="238"/>
    </font>
    <font>
      <b/>
      <sz val="12"/>
      <color rgb="FFFF0000"/>
      <name val="Open Sans"/>
      <family val="2"/>
      <charset val="238"/>
    </font>
    <font>
      <b/>
      <sz val="16"/>
      <color rgb="FFFF0000"/>
      <name val="Open Sans"/>
      <family val="2"/>
      <charset val="238"/>
    </font>
    <font>
      <b/>
      <i/>
      <sz val="12"/>
      <color theme="1"/>
      <name val="Open Sans"/>
      <family val="2"/>
      <charset val="238"/>
    </font>
    <font>
      <b/>
      <i/>
      <sz val="11"/>
      <name val="Verdana"/>
      <family val="2"/>
      <charset val="238"/>
    </font>
    <font>
      <sz val="11"/>
      <color rgb="FF000000"/>
      <name val="Open Sans"/>
      <family val="2"/>
      <charset val="238"/>
    </font>
    <font>
      <sz val="11"/>
      <color rgb="FF282828"/>
      <name val="Open Sans"/>
      <family val="2"/>
      <charset val="238"/>
    </font>
    <font>
      <b/>
      <sz val="11"/>
      <color rgb="FF282828"/>
      <name val="Open Sans"/>
      <family val="2"/>
      <charset val="238"/>
    </font>
    <font>
      <b/>
      <sz val="11"/>
      <color rgb="FFFF0000"/>
      <name val="Verdana"/>
      <family val="2"/>
      <charset val="238"/>
    </font>
    <font>
      <b/>
      <sz val="16"/>
      <color rgb="FFFF0000"/>
      <name val="Verdana"/>
      <family val="2"/>
      <charset val="238"/>
    </font>
    <font>
      <b/>
      <sz val="14"/>
      <color theme="1"/>
      <name val="Open Sans"/>
      <family val="2"/>
      <charset val="238"/>
    </font>
    <font>
      <sz val="12"/>
      <color theme="1" tint="0.499984740745262"/>
      <name val="Open Sans"/>
      <family val="2"/>
      <charset val="238"/>
    </font>
    <font>
      <b/>
      <sz val="12"/>
      <color theme="0"/>
      <name val="Open Sans"/>
      <family val="2"/>
      <charset val="238"/>
    </font>
    <font>
      <i/>
      <sz val="12"/>
      <color theme="0"/>
      <name val="Open Sans"/>
      <family val="2"/>
      <charset val="238"/>
    </font>
    <font>
      <b/>
      <sz val="16"/>
      <color theme="0"/>
      <name val="Open Sans"/>
      <family val="2"/>
      <charset val="238"/>
    </font>
    <font>
      <i/>
      <sz val="12"/>
      <color theme="3" tint="-0.249977111117893"/>
      <name val="Open Sans"/>
      <family val="2"/>
      <charset val="238"/>
    </font>
    <font>
      <i/>
      <sz val="9"/>
      <color rgb="FF0070C0"/>
      <name val="Open Sans"/>
      <family val="2"/>
      <charset val="238"/>
    </font>
    <font>
      <b/>
      <i/>
      <sz val="9"/>
      <color rgb="FF0070C0"/>
      <name val="Open Sans"/>
      <family val="2"/>
      <charset val="238"/>
    </font>
    <font>
      <b/>
      <sz val="14"/>
      <color rgb="FF002060"/>
      <name val="Open Sans"/>
      <family val="2"/>
      <charset val="238"/>
    </font>
    <font>
      <i/>
      <sz val="11"/>
      <color theme="1"/>
      <name val="Open Sans"/>
      <family val="2"/>
      <charset val="238"/>
    </font>
    <font>
      <b/>
      <i/>
      <sz val="12"/>
      <color theme="3" tint="-0.249977111117893"/>
      <name val="Open Sans"/>
      <family val="2"/>
      <charset val="238"/>
    </font>
    <font>
      <b/>
      <sz val="12"/>
      <color theme="1" tint="0.499984740745262"/>
      <name val="Open Sans"/>
      <family val="2"/>
      <charset val="238"/>
    </font>
    <font>
      <i/>
      <sz val="12"/>
      <name val="Open Sans"/>
      <family val="2"/>
      <charset val="238"/>
    </font>
    <font>
      <sz val="14"/>
      <color theme="1"/>
      <name val="Open Sans"/>
      <family val="2"/>
      <charset val="238"/>
    </font>
    <font>
      <i/>
      <sz val="12"/>
      <color theme="1"/>
      <name val="Open Sans"/>
      <family val="2"/>
      <charset val="238"/>
    </font>
    <font>
      <i/>
      <sz val="12"/>
      <color theme="1" tint="0.499984740745262"/>
      <name val="Open Sans"/>
      <family val="2"/>
      <charset val="238"/>
    </font>
    <font>
      <i/>
      <sz val="14"/>
      <color theme="1"/>
      <name val="Open Sans"/>
      <family val="2"/>
      <charset val="238"/>
    </font>
    <font>
      <sz val="11"/>
      <color theme="1"/>
      <name val="Open Sans"/>
      <family val="2"/>
      <charset val="238"/>
    </font>
    <font>
      <sz val="11"/>
      <color theme="0"/>
      <name val="Verdana"/>
      <family val="2"/>
      <charset val="238"/>
    </font>
    <font>
      <i/>
      <sz val="12"/>
      <color rgb="FFFFFF00"/>
      <name val="Open Sans"/>
      <family val="2"/>
      <charset val="238"/>
    </font>
    <font>
      <b/>
      <i/>
      <sz val="12"/>
      <color rgb="FFFFFF00"/>
      <name val="Open Sans"/>
      <family val="2"/>
      <charset val="238"/>
    </font>
    <font>
      <b/>
      <sz val="11"/>
      <color theme="0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1"/>
      <color theme="1" tint="0.499984740745262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4"/>
      <name val="Open Sans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0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/>
      </right>
      <top style="medium">
        <color indexed="64"/>
      </top>
      <bottom/>
      <diagonal/>
    </border>
    <border>
      <left style="medium">
        <color indexed="64"/>
      </left>
      <right style="medium">
        <color theme="0"/>
      </right>
      <top/>
      <bottom/>
      <diagonal/>
    </border>
    <border>
      <left style="medium">
        <color indexed="64"/>
      </left>
      <right style="medium">
        <color theme="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6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vertical="top"/>
    </xf>
    <xf numFmtId="49" fontId="16" fillId="0" borderId="0" xfId="0" applyNumberFormat="1" applyFont="1" applyAlignment="1">
      <alignment vertical="justify"/>
    </xf>
    <xf numFmtId="0" fontId="5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vertical="top"/>
      <protection locked="0"/>
    </xf>
    <xf numFmtId="49" fontId="16" fillId="0" borderId="0" xfId="0" applyNumberFormat="1" applyFont="1" applyAlignment="1" applyProtection="1">
      <alignment vertical="justify"/>
      <protection locked="0"/>
    </xf>
    <xf numFmtId="49" fontId="17" fillId="0" borderId="0" xfId="0" applyNumberFormat="1" applyFont="1" applyAlignment="1" applyProtection="1">
      <alignment vertical="justify"/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20" fillId="0" borderId="0" xfId="0" applyFont="1"/>
    <xf numFmtId="0" fontId="20" fillId="0" borderId="0" xfId="0" applyFont="1" applyAlignment="1">
      <alignment vertical="top"/>
    </xf>
    <xf numFmtId="0" fontId="23" fillId="0" borderId="0" xfId="0" applyFont="1" applyAlignment="1">
      <alignment vertical="top"/>
    </xf>
    <xf numFmtId="49" fontId="24" fillId="0" borderId="0" xfId="0" applyNumberFormat="1" applyFont="1" applyAlignment="1">
      <alignment vertical="justify"/>
    </xf>
    <xf numFmtId="0" fontId="23" fillId="0" borderId="0" xfId="0" applyFont="1"/>
    <xf numFmtId="49" fontId="15" fillId="5" borderId="3" xfId="1" applyNumberFormat="1" applyFont="1" applyFill="1" applyBorder="1" applyAlignment="1" applyProtection="1">
      <alignment horizontal="left" vertical="top"/>
    </xf>
    <xf numFmtId="49" fontId="3" fillId="2" borderId="17" xfId="0" applyNumberFormat="1" applyFont="1" applyFill="1" applyBorder="1" applyAlignment="1" applyProtection="1">
      <alignment horizontal="left" vertical="top" wrapText="1"/>
      <protection locked="0"/>
    </xf>
    <xf numFmtId="49" fontId="3" fillId="2" borderId="1" xfId="0" applyNumberFormat="1" applyFont="1" applyFill="1" applyBorder="1" applyAlignment="1" applyProtection="1">
      <alignment horizontal="left" vertical="top" wrapText="1"/>
      <protection locked="0"/>
    </xf>
    <xf numFmtId="49" fontId="15" fillId="2" borderId="3" xfId="1" applyNumberFormat="1" applyFont="1" applyFill="1" applyBorder="1" applyAlignment="1" applyProtection="1">
      <alignment horizontal="left" vertical="top" wrapText="1"/>
      <protection locked="0"/>
    </xf>
    <xf numFmtId="0" fontId="4" fillId="0" borderId="0" xfId="0" applyFont="1" applyProtection="1">
      <protection hidden="1"/>
    </xf>
    <xf numFmtId="0" fontId="11" fillId="5" borderId="20" xfId="0" applyFont="1" applyFill="1" applyBorder="1" applyAlignment="1" applyProtection="1">
      <alignment horizontal="center" vertical="center" wrapText="1"/>
      <protection hidden="1"/>
    </xf>
    <xf numFmtId="0" fontId="11" fillId="5" borderId="19" xfId="0" applyFont="1" applyFill="1" applyBorder="1" applyAlignment="1" applyProtection="1">
      <alignment horizontal="center" vertical="center" wrapText="1"/>
      <protection hidden="1"/>
    </xf>
    <xf numFmtId="165" fontId="20" fillId="7" borderId="3" xfId="0" applyNumberFormat="1" applyFont="1" applyFill="1" applyBorder="1" applyProtection="1">
      <protection hidden="1"/>
    </xf>
    <xf numFmtId="165" fontId="20" fillId="7" borderId="18" xfId="0" applyNumberFormat="1" applyFont="1" applyFill="1" applyBorder="1" applyProtection="1">
      <protection hidden="1"/>
    </xf>
    <xf numFmtId="165" fontId="23" fillId="10" borderId="20" xfId="0" applyNumberFormat="1" applyFont="1" applyFill="1" applyBorder="1" applyProtection="1">
      <protection hidden="1"/>
    </xf>
    <xf numFmtId="165" fontId="23" fillId="10" borderId="1" xfId="0" applyNumberFormat="1" applyFont="1" applyFill="1" applyBorder="1" applyProtection="1">
      <protection hidden="1"/>
    </xf>
    <xf numFmtId="165" fontId="20" fillId="10" borderId="1" xfId="0" applyNumberFormat="1" applyFont="1" applyFill="1" applyBorder="1" applyProtection="1">
      <protection hidden="1"/>
    </xf>
    <xf numFmtId="165" fontId="23" fillId="7" borderId="24" xfId="0" applyNumberFormat="1" applyFont="1" applyFill="1" applyBorder="1" applyAlignment="1" applyProtection="1">
      <alignment horizontal="center" vertical="center"/>
      <protection hidden="1"/>
    </xf>
    <xf numFmtId="165" fontId="7" fillId="0" borderId="0" xfId="0" applyNumberFormat="1" applyFont="1" applyProtection="1">
      <protection hidden="1"/>
    </xf>
    <xf numFmtId="0" fontId="20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4" fillId="5" borderId="17" xfId="0" applyFont="1" applyFill="1" applyBorder="1" applyProtection="1">
      <protection hidden="1"/>
    </xf>
    <xf numFmtId="0" fontId="14" fillId="7" borderId="2" xfId="0" applyFont="1" applyFill="1" applyBorder="1" applyAlignment="1" applyProtection="1">
      <alignment vertical="center" wrapText="1"/>
      <protection hidden="1"/>
    </xf>
    <xf numFmtId="165" fontId="10" fillId="7" borderId="3" xfId="0" applyNumberFormat="1" applyFont="1" applyFill="1" applyBorder="1" applyAlignment="1" applyProtection="1">
      <alignment vertical="center"/>
      <protection hidden="1"/>
    </xf>
    <xf numFmtId="166" fontId="2" fillId="5" borderId="17" xfId="0" applyNumberFormat="1" applyFont="1" applyFill="1" applyBorder="1" applyAlignment="1" applyProtection="1">
      <alignment horizontal="center" vertical="center"/>
      <protection hidden="1"/>
    </xf>
    <xf numFmtId="165" fontId="3" fillId="5" borderId="20" xfId="0" applyNumberFormat="1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top" wrapText="1"/>
      <protection hidden="1"/>
    </xf>
    <xf numFmtId="0" fontId="3" fillId="0" borderId="2" xfId="0" applyFont="1" applyBorder="1" applyAlignment="1" applyProtection="1">
      <alignment horizontal="left" vertical="top" wrapText="1"/>
      <protection hidden="1"/>
    </xf>
    <xf numFmtId="0" fontId="19" fillId="0" borderId="2" xfId="0" applyFont="1" applyBorder="1" applyAlignment="1" applyProtection="1">
      <alignment horizontal="left" vertical="center" wrapText="1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hidden="1"/>
    </xf>
    <xf numFmtId="0" fontId="14" fillId="3" borderId="5" xfId="0" applyFont="1" applyFill="1" applyBorder="1" applyAlignment="1" applyProtection="1">
      <alignment horizontal="right" vertical="center" wrapText="1"/>
      <protection hidden="1"/>
    </xf>
    <xf numFmtId="0" fontId="14" fillId="7" borderId="6" xfId="0" applyFont="1" applyFill="1" applyBorder="1" applyAlignment="1" applyProtection="1">
      <alignment horizontal="right" vertical="center"/>
      <protection hidden="1"/>
    </xf>
    <xf numFmtId="165" fontId="14" fillId="7" borderId="21" xfId="1" applyNumberFormat="1" applyFont="1" applyFill="1" applyBorder="1" applyAlignment="1" applyProtection="1">
      <alignment horizontal="center" vertical="center"/>
      <protection hidden="1"/>
    </xf>
    <xf numFmtId="165" fontId="28" fillId="7" borderId="28" xfId="1" applyNumberFormat="1" applyFont="1" applyFill="1" applyBorder="1" applyAlignment="1" applyProtection="1">
      <alignment horizontal="center" vertical="center"/>
      <protection hidden="1"/>
    </xf>
    <xf numFmtId="4" fontId="25" fillId="4" borderId="2" xfId="0" applyNumberFormat="1" applyFont="1" applyFill="1" applyBorder="1" applyAlignment="1" applyProtection="1">
      <alignment horizontal="left" vertical="center"/>
      <protection hidden="1"/>
    </xf>
    <xf numFmtId="165" fontId="25" fillId="3" borderId="19" xfId="1" applyNumberFormat="1" applyFont="1" applyFill="1" applyBorder="1" applyAlignment="1" applyProtection="1">
      <alignment horizontal="center" vertical="center"/>
      <protection hidden="1"/>
    </xf>
    <xf numFmtId="0" fontId="18" fillId="3" borderId="2" xfId="0" applyFont="1" applyFill="1" applyBorder="1" applyAlignment="1" applyProtection="1">
      <alignment horizontal="left" vertical="center" wrapText="1"/>
      <protection hidden="1"/>
    </xf>
    <xf numFmtId="0" fontId="30" fillId="8" borderId="26" xfId="0" applyFont="1" applyFill="1" applyBorder="1" applyAlignment="1" applyProtection="1">
      <alignment vertical="center"/>
      <protection hidden="1"/>
    </xf>
    <xf numFmtId="0" fontId="31" fillId="8" borderId="17" xfId="0" applyFont="1" applyFill="1" applyBorder="1" applyAlignment="1" applyProtection="1">
      <alignment vertical="center"/>
      <protection hidden="1"/>
    </xf>
    <xf numFmtId="0" fontId="31" fillId="8" borderId="34" xfId="0" applyFont="1" applyFill="1" applyBorder="1" applyAlignment="1" applyProtection="1">
      <alignment vertical="center"/>
      <protection hidden="1"/>
    </xf>
    <xf numFmtId="0" fontId="32" fillId="9" borderId="35" xfId="0" applyFont="1" applyFill="1" applyBorder="1" applyAlignment="1" applyProtection="1">
      <alignment vertical="center"/>
      <protection hidden="1"/>
    </xf>
    <xf numFmtId="0" fontId="31" fillId="8" borderId="35" xfId="0" applyFont="1" applyFill="1" applyBorder="1" applyAlignment="1" applyProtection="1">
      <alignment vertical="center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locked="0"/>
    </xf>
    <xf numFmtId="0" fontId="4" fillId="0" borderId="37" xfId="0" applyFont="1" applyBorder="1" applyAlignment="1">
      <alignment horizontal="left" vertical="top"/>
    </xf>
    <xf numFmtId="0" fontId="4" fillId="0" borderId="38" xfId="0" applyFont="1" applyBorder="1" applyAlignment="1">
      <alignment horizontal="left" vertical="top"/>
    </xf>
    <xf numFmtId="0" fontId="32" fillId="9" borderId="39" xfId="0" applyFont="1" applyFill="1" applyBorder="1" applyAlignment="1" applyProtection="1">
      <alignment vertical="center"/>
      <protection hidden="1"/>
    </xf>
    <xf numFmtId="165" fontId="28" fillId="7" borderId="23" xfId="1" applyNumberFormat="1" applyFont="1" applyFill="1" applyBorder="1" applyAlignment="1" applyProtection="1">
      <alignment horizontal="center" vertical="center"/>
      <protection hidden="1"/>
    </xf>
    <xf numFmtId="0" fontId="5" fillId="7" borderId="10" xfId="0" applyFont="1" applyFill="1" applyBorder="1" applyAlignment="1" applyProtection="1">
      <alignment horizontal="center" vertical="top" wrapText="1"/>
      <protection hidden="1"/>
    </xf>
    <xf numFmtId="165" fontId="28" fillId="7" borderId="17" xfId="1" applyNumberFormat="1" applyFont="1" applyFill="1" applyBorder="1" applyAlignment="1" applyProtection="1">
      <alignment horizontal="right" vertical="center"/>
      <protection hidden="1"/>
    </xf>
    <xf numFmtId="0" fontId="11" fillId="2" borderId="17" xfId="0" applyFont="1" applyFill="1" applyBorder="1" applyAlignment="1" applyProtection="1">
      <alignment horizontal="center" vertical="center" wrapText="1"/>
      <protection hidden="1"/>
    </xf>
    <xf numFmtId="0" fontId="11" fillId="5" borderId="3" xfId="0" applyFont="1" applyFill="1" applyBorder="1" applyAlignment="1" applyProtection="1">
      <alignment horizontal="center" vertical="center" wrapText="1"/>
      <protection hidden="1"/>
    </xf>
    <xf numFmtId="0" fontId="11" fillId="5" borderId="18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left" vertical="top" wrapText="1"/>
      <protection locked="0"/>
    </xf>
    <xf numFmtId="49" fontId="3" fillId="0" borderId="2" xfId="0" applyNumberFormat="1" applyFont="1" applyBorder="1" applyAlignment="1" applyProtection="1">
      <alignment horizontal="left" vertical="top" wrapText="1"/>
      <protection locked="0"/>
    </xf>
    <xf numFmtId="0" fontId="3" fillId="2" borderId="17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165" fontId="35" fillId="13" borderId="25" xfId="1" applyNumberFormat="1" applyFont="1" applyFill="1" applyBorder="1" applyAlignment="1" applyProtection="1">
      <alignment horizontal="center" vertical="center"/>
    </xf>
    <xf numFmtId="165" fontId="43" fillId="15" borderId="38" xfId="1" applyNumberFormat="1" applyFont="1" applyFill="1" applyBorder="1" applyAlignment="1" applyProtection="1">
      <alignment horizontal="center" vertical="center"/>
    </xf>
    <xf numFmtId="165" fontId="3" fillId="2" borderId="45" xfId="0" applyNumberFormat="1" applyFont="1" applyFill="1" applyBorder="1" applyAlignment="1" applyProtection="1">
      <alignment horizontal="center" vertical="center"/>
      <protection locked="0"/>
    </xf>
    <xf numFmtId="165" fontId="14" fillId="4" borderId="23" xfId="1" applyNumberFormat="1" applyFont="1" applyFill="1" applyBorder="1" applyAlignment="1" applyProtection="1">
      <alignment horizontal="center" vertical="center"/>
    </xf>
    <xf numFmtId="165" fontId="14" fillId="14" borderId="49" xfId="1" applyNumberFormat="1" applyFont="1" applyFill="1" applyBorder="1" applyAlignment="1" applyProtection="1">
      <alignment horizontal="center" vertical="center"/>
    </xf>
    <xf numFmtId="165" fontId="3" fillId="2" borderId="19" xfId="0" applyNumberFormat="1" applyFont="1" applyFill="1" applyBorder="1" applyAlignment="1" applyProtection="1">
      <alignment horizontal="center" vertical="center"/>
      <protection locked="0"/>
    </xf>
    <xf numFmtId="49" fontId="35" fillId="13" borderId="13" xfId="1" applyNumberFormat="1" applyFont="1" applyFill="1" applyBorder="1" applyAlignment="1" applyProtection="1">
      <alignment horizontal="center" vertical="center"/>
    </xf>
    <xf numFmtId="0" fontId="5" fillId="7" borderId="17" xfId="0" applyFont="1" applyFill="1" applyBorder="1" applyAlignment="1" applyProtection="1">
      <alignment horizontal="center" vertical="top" wrapText="1"/>
      <protection hidden="1"/>
    </xf>
    <xf numFmtId="165" fontId="20" fillId="0" borderId="8" xfId="0" applyNumberFormat="1" applyFont="1" applyBorder="1" applyProtection="1">
      <protection hidden="1"/>
    </xf>
    <xf numFmtId="165" fontId="4" fillId="0" borderId="7" xfId="0" applyNumberFormat="1" applyFont="1" applyBorder="1" applyAlignment="1" applyProtection="1">
      <alignment vertical="top"/>
      <protection hidden="1"/>
    </xf>
    <xf numFmtId="165" fontId="20" fillId="0" borderId="7" xfId="0" applyNumberFormat="1" applyFont="1" applyBorder="1" applyAlignment="1" applyProtection="1">
      <alignment vertical="top"/>
      <protection hidden="1"/>
    </xf>
    <xf numFmtId="165" fontId="23" fillId="0" borderId="7" xfId="0" applyNumberFormat="1" applyFont="1" applyBorder="1" applyAlignment="1" applyProtection="1">
      <alignment vertical="top"/>
      <protection hidden="1"/>
    </xf>
    <xf numFmtId="165" fontId="16" fillId="0" borderId="7" xfId="0" applyNumberFormat="1" applyFont="1" applyBorder="1" applyAlignment="1" applyProtection="1">
      <alignment vertical="justify"/>
      <protection hidden="1"/>
    </xf>
    <xf numFmtId="165" fontId="24" fillId="0" borderId="7" xfId="0" applyNumberFormat="1" applyFont="1" applyBorder="1" applyAlignment="1" applyProtection="1">
      <alignment vertical="justify"/>
      <protection hidden="1"/>
    </xf>
    <xf numFmtId="165" fontId="17" fillId="0" borderId="7" xfId="0" applyNumberFormat="1" applyFont="1" applyBorder="1" applyAlignment="1" applyProtection="1">
      <alignment vertical="justify"/>
      <protection hidden="1"/>
    </xf>
    <xf numFmtId="165" fontId="20" fillId="0" borderId="7" xfId="0" applyNumberFormat="1" applyFont="1" applyBorder="1" applyProtection="1">
      <protection hidden="1"/>
    </xf>
    <xf numFmtId="165" fontId="4" fillId="0" borderId="7" xfId="0" applyNumberFormat="1" applyFont="1" applyBorder="1" applyProtection="1">
      <protection hidden="1"/>
    </xf>
    <xf numFmtId="165" fontId="5" fillId="0" borderId="7" xfId="0" applyNumberFormat="1" applyFont="1" applyBorder="1" applyProtection="1">
      <protection hidden="1"/>
    </xf>
    <xf numFmtId="165" fontId="4" fillId="0" borderId="6" xfId="0" applyNumberFormat="1" applyFont="1" applyBorder="1" applyProtection="1">
      <protection hidden="1"/>
    </xf>
    <xf numFmtId="165" fontId="23" fillId="0" borderId="8" xfId="0" applyNumberFormat="1" applyFont="1" applyBorder="1" applyProtection="1">
      <protection hidden="1"/>
    </xf>
    <xf numFmtId="165" fontId="23" fillId="0" borderId="7" xfId="0" applyNumberFormat="1" applyFont="1" applyBorder="1" applyProtection="1">
      <protection hidden="1"/>
    </xf>
    <xf numFmtId="165" fontId="4" fillId="0" borderId="8" xfId="0" applyNumberFormat="1" applyFont="1" applyBorder="1" applyProtection="1">
      <protection hidden="1"/>
    </xf>
    <xf numFmtId="165" fontId="23" fillId="7" borderId="5" xfId="0" applyNumberFormat="1" applyFont="1" applyFill="1" applyBorder="1" applyAlignment="1" applyProtection="1">
      <alignment horizontal="center" vertical="center"/>
      <protection hidden="1"/>
    </xf>
    <xf numFmtId="0" fontId="5" fillId="7" borderId="22" xfId="0" applyFont="1" applyFill="1" applyBorder="1" applyAlignment="1" applyProtection="1">
      <alignment horizontal="center" vertical="top" wrapText="1"/>
      <protection hidden="1"/>
    </xf>
    <xf numFmtId="165" fontId="20" fillId="7" borderId="17" xfId="0" applyNumberFormat="1" applyFont="1" applyFill="1" applyBorder="1" applyProtection="1">
      <protection hidden="1"/>
    </xf>
    <xf numFmtId="165" fontId="20" fillId="0" borderId="53" xfId="0" applyNumberFormat="1" applyFont="1" applyBorder="1" applyProtection="1">
      <protection hidden="1"/>
    </xf>
    <xf numFmtId="165" fontId="3" fillId="2" borderId="17" xfId="0" applyNumberFormat="1" applyFont="1" applyFill="1" applyBorder="1" applyAlignment="1" applyProtection="1">
      <alignment horizontal="center" vertical="center"/>
      <protection hidden="1"/>
    </xf>
    <xf numFmtId="165" fontId="4" fillId="0" borderId="42" xfId="0" applyNumberFormat="1" applyFont="1" applyBorder="1" applyAlignment="1" applyProtection="1">
      <alignment vertical="top"/>
      <protection hidden="1"/>
    </xf>
    <xf numFmtId="165" fontId="3" fillId="5" borderId="17" xfId="0" applyNumberFormat="1" applyFont="1" applyFill="1" applyBorder="1" applyAlignment="1" applyProtection="1">
      <alignment horizontal="center" vertical="center"/>
      <protection hidden="1"/>
    </xf>
    <xf numFmtId="165" fontId="20" fillId="0" borderId="42" xfId="0" applyNumberFormat="1" applyFont="1" applyBorder="1" applyAlignment="1" applyProtection="1">
      <alignment vertical="top"/>
      <protection hidden="1"/>
    </xf>
    <xf numFmtId="165" fontId="23" fillId="0" borderId="42" xfId="0" applyNumberFormat="1" applyFont="1" applyBorder="1" applyAlignment="1" applyProtection="1">
      <alignment vertical="top"/>
      <protection hidden="1"/>
    </xf>
    <xf numFmtId="165" fontId="16" fillId="0" borderId="42" xfId="0" applyNumberFormat="1" applyFont="1" applyBorder="1" applyAlignment="1" applyProtection="1">
      <alignment vertical="justify"/>
      <protection hidden="1"/>
    </xf>
    <xf numFmtId="165" fontId="24" fillId="0" borderId="42" xfId="0" applyNumberFormat="1" applyFont="1" applyBorder="1" applyAlignment="1" applyProtection="1">
      <alignment vertical="justify"/>
      <protection hidden="1"/>
    </xf>
    <xf numFmtId="165" fontId="17" fillId="0" borderId="42" xfId="0" applyNumberFormat="1" applyFont="1" applyBorder="1" applyAlignment="1" applyProtection="1">
      <alignment vertical="justify"/>
      <protection hidden="1"/>
    </xf>
    <xf numFmtId="165" fontId="20" fillId="0" borderId="42" xfId="0" applyNumberFormat="1" applyFont="1" applyBorder="1" applyProtection="1">
      <protection hidden="1"/>
    </xf>
    <xf numFmtId="165" fontId="4" fillId="0" borderId="42" xfId="0" applyNumberFormat="1" applyFont="1" applyBorder="1" applyProtection="1">
      <protection hidden="1"/>
    </xf>
    <xf numFmtId="165" fontId="5" fillId="0" borderId="42" xfId="0" applyNumberFormat="1" applyFont="1" applyBorder="1" applyProtection="1">
      <protection hidden="1"/>
    </xf>
    <xf numFmtId="165" fontId="14" fillId="10" borderId="17" xfId="0" applyNumberFormat="1" applyFont="1" applyFill="1" applyBorder="1" applyAlignment="1" applyProtection="1">
      <alignment horizontal="center" vertical="center"/>
      <protection hidden="1"/>
    </xf>
    <xf numFmtId="165" fontId="23" fillId="0" borderId="53" xfId="0" applyNumberFormat="1" applyFont="1" applyBorder="1" applyProtection="1">
      <protection hidden="1"/>
    </xf>
    <xf numFmtId="165" fontId="23" fillId="0" borderId="42" xfId="0" applyNumberFormat="1" applyFont="1" applyBorder="1" applyProtection="1">
      <protection hidden="1"/>
    </xf>
    <xf numFmtId="165" fontId="4" fillId="0" borderId="53" xfId="0" applyNumberFormat="1" applyFont="1" applyBorder="1" applyProtection="1">
      <protection hidden="1"/>
    </xf>
    <xf numFmtId="165" fontId="14" fillId="10" borderId="32" xfId="1" applyNumberFormat="1" applyFont="1" applyFill="1" applyBorder="1" applyAlignment="1" applyProtection="1">
      <alignment horizontal="center" vertical="center"/>
      <protection hidden="1"/>
    </xf>
    <xf numFmtId="165" fontId="23" fillId="7" borderId="34" xfId="0" applyNumberFormat="1" applyFont="1" applyFill="1" applyBorder="1" applyAlignment="1" applyProtection="1">
      <alignment horizontal="center" vertical="center"/>
      <protection hidden="1"/>
    </xf>
    <xf numFmtId="0" fontId="8" fillId="5" borderId="31" xfId="0" applyFont="1" applyFill="1" applyBorder="1" applyAlignment="1" applyProtection="1">
      <alignment vertical="center"/>
      <protection hidden="1"/>
    </xf>
    <xf numFmtId="0" fontId="11" fillId="7" borderId="26" xfId="0" applyFont="1" applyFill="1" applyBorder="1" applyAlignment="1" applyProtection="1">
      <alignment horizontal="center" vertical="center"/>
      <protection hidden="1"/>
    </xf>
    <xf numFmtId="0" fontId="29" fillId="7" borderId="40" xfId="0" applyFont="1" applyFill="1" applyBorder="1" applyAlignment="1" applyProtection="1">
      <alignment horizontal="center" vertical="center"/>
      <protection hidden="1"/>
    </xf>
    <xf numFmtId="0" fontId="29" fillId="7" borderId="22" xfId="0" applyFont="1" applyFill="1" applyBorder="1" applyAlignment="1" applyProtection="1">
      <alignment horizontal="center" vertical="center"/>
      <protection hidden="1"/>
    </xf>
    <xf numFmtId="165" fontId="28" fillId="7" borderId="20" xfId="1" applyNumberFormat="1" applyFont="1" applyFill="1" applyBorder="1" applyAlignment="1" applyProtection="1">
      <alignment horizontal="center" vertical="center"/>
      <protection hidden="1"/>
    </xf>
    <xf numFmtId="165" fontId="22" fillId="3" borderId="17" xfId="0" applyNumberFormat="1" applyFont="1" applyFill="1" applyBorder="1" applyAlignment="1" applyProtection="1">
      <alignment vertical="center"/>
      <protection hidden="1"/>
    </xf>
    <xf numFmtId="165" fontId="3" fillId="3" borderId="17" xfId="0" applyNumberFormat="1" applyFont="1" applyFill="1" applyBorder="1" applyAlignment="1" applyProtection="1">
      <alignment horizontal="center" vertical="center"/>
      <protection hidden="1"/>
    </xf>
    <xf numFmtId="165" fontId="22" fillId="3" borderId="28" xfId="0" applyNumberFormat="1" applyFont="1" applyFill="1" applyBorder="1" applyAlignment="1" applyProtection="1">
      <alignment vertical="center"/>
      <protection hidden="1"/>
    </xf>
    <xf numFmtId="0" fontId="11" fillId="5" borderId="17" xfId="0" applyFont="1" applyFill="1" applyBorder="1" applyAlignment="1" applyProtection="1">
      <alignment horizontal="center" vertical="center" wrapText="1"/>
      <protection hidden="1"/>
    </xf>
    <xf numFmtId="165" fontId="3" fillId="2" borderId="19" xfId="0" applyNumberFormat="1" applyFont="1" applyFill="1" applyBorder="1" applyAlignment="1" applyProtection="1">
      <alignment horizontal="center" vertical="center"/>
      <protection hidden="1"/>
    </xf>
    <xf numFmtId="0" fontId="4" fillId="0" borderId="55" xfId="0" applyFont="1" applyBorder="1"/>
    <xf numFmtId="0" fontId="4" fillId="0" borderId="56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0" fontId="4" fillId="0" borderId="57" xfId="0" applyFont="1" applyBorder="1" applyProtection="1">
      <protection hidden="1"/>
    </xf>
    <xf numFmtId="0" fontId="4" fillId="0" borderId="56" xfId="0" applyFont="1" applyBorder="1" applyAlignment="1">
      <alignment horizontal="center"/>
    </xf>
    <xf numFmtId="0" fontId="4" fillId="0" borderId="56" xfId="0" applyFont="1" applyBorder="1" applyProtection="1">
      <protection hidden="1"/>
    </xf>
    <xf numFmtId="0" fontId="3" fillId="0" borderId="58" xfId="0" applyFont="1" applyBorder="1"/>
    <xf numFmtId="0" fontId="4" fillId="0" borderId="58" xfId="0" applyFont="1" applyBorder="1"/>
    <xf numFmtId="0" fontId="20" fillId="0" borderId="58" xfId="0" applyFont="1" applyBorder="1"/>
    <xf numFmtId="0" fontId="4" fillId="0" borderId="58" xfId="0" applyFont="1" applyBorder="1" applyAlignment="1" applyProtection="1">
      <alignment vertical="top"/>
      <protection locked="0"/>
    </xf>
    <xf numFmtId="0" fontId="20" fillId="0" borderId="58" xfId="0" applyFont="1" applyBorder="1" applyAlignment="1">
      <alignment vertical="top"/>
    </xf>
    <xf numFmtId="0" fontId="4" fillId="0" borderId="58" xfId="0" applyFont="1" applyBorder="1" applyAlignment="1">
      <alignment vertical="top"/>
    </xf>
    <xf numFmtId="0" fontId="23" fillId="0" borderId="58" xfId="0" applyFont="1" applyBorder="1" applyAlignment="1">
      <alignment vertical="top"/>
    </xf>
    <xf numFmtId="49" fontId="16" fillId="0" borderId="58" xfId="0" applyNumberFormat="1" applyFont="1" applyBorder="1" applyAlignment="1" applyProtection="1">
      <alignment vertical="justify"/>
      <protection locked="0"/>
    </xf>
    <xf numFmtId="49" fontId="16" fillId="0" borderId="58" xfId="0" applyNumberFormat="1" applyFont="1" applyBorder="1" applyAlignment="1">
      <alignment vertical="justify"/>
    </xf>
    <xf numFmtId="49" fontId="24" fillId="0" borderId="58" xfId="0" applyNumberFormat="1" applyFont="1" applyBorder="1" applyAlignment="1">
      <alignment vertical="justify"/>
    </xf>
    <xf numFmtId="49" fontId="17" fillId="0" borderId="58" xfId="0" applyNumberFormat="1" applyFont="1" applyBorder="1" applyAlignment="1" applyProtection="1">
      <alignment vertical="justify"/>
      <protection locked="0"/>
    </xf>
    <xf numFmtId="0" fontId="4" fillId="0" borderId="58" xfId="0" applyFont="1" applyBorder="1" applyProtection="1">
      <protection locked="0"/>
    </xf>
    <xf numFmtId="0" fontId="5" fillId="0" borderId="58" xfId="0" applyFont="1" applyBorder="1"/>
    <xf numFmtId="0" fontId="23" fillId="0" borderId="58" xfId="0" applyFont="1" applyBorder="1"/>
    <xf numFmtId="0" fontId="7" fillId="0" borderId="58" xfId="0" applyFont="1" applyBorder="1"/>
    <xf numFmtId="0" fontId="4" fillId="0" borderId="58" xfId="0" applyFont="1" applyBorder="1" applyProtection="1">
      <protection hidden="1"/>
    </xf>
    <xf numFmtId="0" fontId="4" fillId="0" borderId="59" xfId="0" applyFont="1" applyBorder="1"/>
    <xf numFmtId="0" fontId="4" fillId="0" borderId="60" xfId="0" applyFont="1" applyBorder="1"/>
    <xf numFmtId="0" fontId="4" fillId="0" borderId="61" xfId="0" applyFont="1" applyBorder="1"/>
    <xf numFmtId="0" fontId="3" fillId="0" borderId="56" xfId="0" applyFont="1" applyBorder="1"/>
    <xf numFmtId="0" fontId="20" fillId="0" borderId="56" xfId="0" applyFont="1" applyBorder="1"/>
    <xf numFmtId="0" fontId="4" fillId="0" borderId="56" xfId="0" applyFont="1" applyBorder="1" applyAlignment="1" applyProtection="1">
      <alignment vertical="top"/>
      <protection locked="0"/>
    </xf>
    <xf numFmtId="0" fontId="20" fillId="0" borderId="56" xfId="0" applyFont="1" applyBorder="1" applyAlignment="1">
      <alignment vertical="top"/>
    </xf>
    <xf numFmtId="0" fontId="4" fillId="0" borderId="56" xfId="0" applyFont="1" applyBorder="1" applyAlignment="1">
      <alignment vertical="top"/>
    </xf>
    <xf numFmtId="0" fontId="23" fillId="0" borderId="56" xfId="0" applyFont="1" applyBorder="1" applyAlignment="1">
      <alignment vertical="top"/>
    </xf>
    <xf numFmtId="49" fontId="16" fillId="0" borderId="56" xfId="0" applyNumberFormat="1" applyFont="1" applyBorder="1" applyAlignment="1" applyProtection="1">
      <alignment vertical="justify"/>
      <protection locked="0"/>
    </xf>
    <xf numFmtId="49" fontId="16" fillId="0" borderId="56" xfId="0" applyNumberFormat="1" applyFont="1" applyBorder="1" applyAlignment="1">
      <alignment vertical="justify"/>
    </xf>
    <xf numFmtId="49" fontId="24" fillId="0" borderId="56" xfId="0" applyNumberFormat="1" applyFont="1" applyBorder="1" applyAlignment="1">
      <alignment vertical="justify"/>
    </xf>
    <xf numFmtId="49" fontId="17" fillId="0" borderId="56" xfId="0" applyNumberFormat="1" applyFont="1" applyBorder="1" applyAlignment="1" applyProtection="1">
      <alignment vertical="justify"/>
      <protection locked="0"/>
    </xf>
    <xf numFmtId="0" fontId="4" fillId="0" borderId="56" xfId="0" applyFont="1" applyBorder="1" applyProtection="1">
      <protection locked="0"/>
    </xf>
    <xf numFmtId="0" fontId="5" fillId="0" borderId="56" xfId="0" applyFont="1" applyBorder="1"/>
    <xf numFmtId="0" fontId="23" fillId="0" borderId="56" xfId="0" applyFont="1" applyBorder="1"/>
    <xf numFmtId="0" fontId="5" fillId="0" borderId="56" xfId="0" applyFont="1" applyBorder="1" applyProtection="1">
      <protection locked="0"/>
    </xf>
    <xf numFmtId="0" fontId="7" fillId="0" borderId="56" xfId="0" applyFont="1" applyBorder="1"/>
    <xf numFmtId="0" fontId="20" fillId="0" borderId="56" xfId="0" applyFont="1" applyBorder="1" applyProtection="1">
      <protection hidden="1"/>
    </xf>
    <xf numFmtId="0" fontId="7" fillId="0" borderId="56" xfId="0" applyFont="1" applyBorder="1" applyProtection="1">
      <protection hidden="1"/>
    </xf>
    <xf numFmtId="0" fontId="4" fillId="0" borderId="62" xfId="0" applyFont="1" applyBorder="1" applyProtection="1">
      <protection hidden="1"/>
    </xf>
    <xf numFmtId="0" fontId="4" fillId="0" borderId="63" xfId="0" applyFont="1" applyBorder="1" applyProtection="1">
      <protection hidden="1"/>
    </xf>
    <xf numFmtId="0" fontId="4" fillId="0" borderId="64" xfId="0" applyFont="1" applyBorder="1" applyProtection="1">
      <protection hidden="1"/>
    </xf>
    <xf numFmtId="49" fontId="12" fillId="0" borderId="65" xfId="0" applyNumberFormat="1" applyFont="1" applyBorder="1" applyAlignment="1" applyProtection="1">
      <alignment horizontal="left" vertical="top" wrapText="1"/>
      <protection hidden="1"/>
    </xf>
    <xf numFmtId="0" fontId="3" fillId="0" borderId="56" xfId="0" applyFont="1" applyBorder="1" applyProtection="1">
      <protection hidden="1"/>
    </xf>
    <xf numFmtId="0" fontId="3" fillId="0" borderId="60" xfId="0" applyFont="1" applyBorder="1" applyProtection="1">
      <protection hidden="1"/>
    </xf>
    <xf numFmtId="0" fontId="4" fillId="0" borderId="55" xfId="0" applyFont="1" applyBorder="1" applyAlignment="1">
      <alignment horizontal="center"/>
    </xf>
    <xf numFmtId="167" fontId="12" fillId="0" borderId="66" xfId="0" applyNumberFormat="1" applyFont="1" applyBorder="1" applyAlignment="1" applyProtection="1">
      <alignment horizontal="center"/>
      <protection hidden="1"/>
    </xf>
    <xf numFmtId="167" fontId="12" fillId="0" borderId="45" xfId="0" applyNumberFormat="1" applyFont="1" applyBorder="1" applyAlignment="1" applyProtection="1">
      <alignment horizontal="center"/>
      <protection hidden="1"/>
    </xf>
    <xf numFmtId="167" fontId="12" fillId="0" borderId="49" xfId="0" applyNumberFormat="1" applyFont="1" applyBorder="1" applyAlignment="1" applyProtection="1">
      <alignment horizontal="center"/>
      <protection hidden="1"/>
    </xf>
    <xf numFmtId="167" fontId="6" fillId="7" borderId="39" xfId="0" applyNumberFormat="1" applyFont="1" applyFill="1" applyBorder="1" applyAlignment="1" applyProtection="1">
      <alignment horizontal="center"/>
      <protection hidden="1"/>
    </xf>
    <xf numFmtId="167" fontId="12" fillId="0" borderId="39" xfId="0" applyNumberFormat="1" applyFont="1" applyBorder="1" applyAlignment="1" applyProtection="1">
      <alignment horizontal="center"/>
      <protection hidden="1"/>
    </xf>
    <xf numFmtId="4" fontId="25" fillId="4" borderId="15" xfId="0" applyNumberFormat="1" applyFont="1" applyFill="1" applyBorder="1" applyAlignment="1">
      <alignment horizontal="left" vertical="center"/>
    </xf>
    <xf numFmtId="165" fontId="25" fillId="3" borderId="23" xfId="1" applyNumberFormat="1" applyFont="1" applyFill="1" applyBorder="1" applyAlignment="1" applyProtection="1">
      <alignment horizontal="center" vertical="center"/>
    </xf>
    <xf numFmtId="49" fontId="25" fillId="4" borderId="69" xfId="1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165" fontId="20" fillId="7" borderId="12" xfId="0" applyNumberFormat="1" applyFont="1" applyFill="1" applyBorder="1" applyProtection="1">
      <protection hidden="1"/>
    </xf>
    <xf numFmtId="165" fontId="20" fillId="7" borderId="33" xfId="0" applyNumberFormat="1" applyFont="1" applyFill="1" applyBorder="1" applyProtection="1">
      <protection hidden="1"/>
    </xf>
    <xf numFmtId="165" fontId="14" fillId="3" borderId="25" xfId="1" applyNumberFormat="1" applyFont="1" applyFill="1" applyBorder="1" applyAlignment="1" applyProtection="1">
      <alignment horizontal="center" vertical="center"/>
      <protection hidden="1"/>
    </xf>
    <xf numFmtId="0" fontId="37" fillId="11" borderId="26" xfId="0" applyFont="1" applyFill="1" applyBorder="1" applyAlignment="1">
      <alignment horizontal="right" vertical="top" wrapText="1"/>
    </xf>
    <xf numFmtId="0" fontId="37" fillId="11" borderId="17" xfId="0" applyFont="1" applyFill="1" applyBorder="1" applyAlignment="1">
      <alignment horizontal="right" vertical="top" wrapText="1"/>
    </xf>
    <xf numFmtId="0" fontId="37" fillId="11" borderId="34" xfId="0" applyFont="1" applyFill="1" applyBorder="1" applyAlignment="1">
      <alignment horizontal="right" vertical="top" wrapText="1"/>
    </xf>
    <xf numFmtId="0" fontId="38" fillId="12" borderId="50" xfId="0" applyFont="1" applyFill="1" applyBorder="1" applyAlignment="1">
      <alignment vertical="top"/>
    </xf>
    <xf numFmtId="0" fontId="39" fillId="12" borderId="51" xfId="0" applyFont="1" applyFill="1" applyBorder="1" applyAlignment="1">
      <alignment horizontal="right" vertical="center"/>
    </xf>
    <xf numFmtId="0" fontId="39" fillId="12" borderId="51" xfId="0" applyFont="1" applyFill="1" applyBorder="1" applyAlignment="1">
      <alignment horizontal="right" vertical="top"/>
    </xf>
    <xf numFmtId="0" fontId="39" fillId="12" borderId="52" xfId="0" applyFont="1" applyFill="1" applyBorder="1" applyAlignment="1">
      <alignment wrapText="1"/>
    </xf>
    <xf numFmtId="0" fontId="15" fillId="14" borderId="36" xfId="0" applyFont="1" applyFill="1" applyBorder="1" applyAlignment="1">
      <alignment horizontal="center" vertical="center" wrapText="1"/>
    </xf>
    <xf numFmtId="0" fontId="15" fillId="14" borderId="26" xfId="0" applyFont="1" applyFill="1" applyBorder="1" applyAlignment="1">
      <alignment horizontal="center" vertical="center" wrapText="1"/>
    </xf>
    <xf numFmtId="0" fontId="14" fillId="13" borderId="17" xfId="0" applyFont="1" applyFill="1" applyBorder="1" applyAlignment="1">
      <alignment vertical="center"/>
    </xf>
    <xf numFmtId="165" fontId="10" fillId="13" borderId="3" xfId="0" applyNumberFormat="1" applyFont="1" applyFill="1" applyBorder="1" applyAlignment="1">
      <alignment vertical="center"/>
    </xf>
    <xf numFmtId="165" fontId="10" fillId="13" borderId="18" xfId="0" applyNumberFormat="1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165" fontId="22" fillId="3" borderId="17" xfId="0" applyNumberFormat="1" applyFont="1" applyFill="1" applyBorder="1" applyAlignment="1">
      <alignment vertical="center"/>
    </xf>
    <xf numFmtId="49" fontId="22" fillId="3" borderId="1" xfId="0" applyNumberFormat="1" applyFont="1" applyFill="1" applyBorder="1" applyAlignment="1">
      <alignment vertical="center"/>
    </xf>
    <xf numFmtId="0" fontId="41" fillId="14" borderId="17" xfId="0" applyFont="1" applyFill="1" applyBorder="1" applyAlignment="1">
      <alignment horizontal="left" vertical="center" wrapText="1"/>
    </xf>
    <xf numFmtId="165" fontId="3" fillId="5" borderId="47" xfId="0" applyNumberFormat="1" applyFont="1" applyFill="1" applyBorder="1" applyAlignment="1">
      <alignment horizontal="center" vertical="center"/>
    </xf>
    <xf numFmtId="165" fontId="3" fillId="2" borderId="47" xfId="0" applyNumberFormat="1" applyFont="1" applyFill="1" applyBorder="1" applyAlignment="1">
      <alignment horizontal="center" vertical="center"/>
    </xf>
    <xf numFmtId="49" fontId="22" fillId="5" borderId="1" xfId="0" applyNumberFormat="1" applyFont="1" applyFill="1" applyBorder="1" applyAlignment="1">
      <alignment vertical="center"/>
    </xf>
    <xf numFmtId="49" fontId="3" fillId="5" borderId="17" xfId="0" applyNumberFormat="1" applyFont="1" applyFill="1" applyBorder="1" applyAlignment="1">
      <alignment horizontal="left" vertical="top"/>
    </xf>
    <xf numFmtId="49" fontId="3" fillId="5" borderId="1" xfId="0" applyNumberFormat="1" applyFont="1" applyFill="1" applyBorder="1" applyAlignment="1">
      <alignment horizontal="left" vertical="top"/>
    </xf>
    <xf numFmtId="49" fontId="6" fillId="3" borderId="17" xfId="0" applyNumberFormat="1" applyFont="1" applyFill="1" applyBorder="1" applyAlignment="1">
      <alignment vertical="center" wrapText="1"/>
    </xf>
    <xf numFmtId="49" fontId="22" fillId="3" borderId="8" xfId="0" applyNumberFormat="1" applyFont="1" applyFill="1" applyBorder="1" applyAlignment="1">
      <alignment vertical="center"/>
    </xf>
    <xf numFmtId="0" fontId="14" fillId="4" borderId="17" xfId="0" applyFont="1" applyFill="1" applyBorder="1" applyAlignment="1">
      <alignment horizontal="right" vertical="center" wrapText="1"/>
    </xf>
    <xf numFmtId="165" fontId="14" fillId="4" borderId="19" xfId="0" applyNumberFormat="1" applyFont="1" applyFill="1" applyBorder="1" applyAlignment="1">
      <alignment horizontal="center" vertical="center"/>
    </xf>
    <xf numFmtId="165" fontId="14" fillId="14" borderId="45" xfId="0" applyNumberFormat="1" applyFont="1" applyFill="1" applyBorder="1" applyAlignment="1">
      <alignment horizontal="center" vertical="center"/>
    </xf>
    <xf numFmtId="49" fontId="36" fillId="4" borderId="3" xfId="0" applyNumberFormat="1" applyFont="1" applyFill="1" applyBorder="1" applyAlignment="1">
      <alignment vertical="center"/>
    </xf>
    <xf numFmtId="0" fontId="14" fillId="13" borderId="17" xfId="0" applyFont="1" applyFill="1" applyBorder="1" applyAlignment="1">
      <alignment vertical="center" wrapText="1"/>
    </xf>
    <xf numFmtId="0" fontId="14" fillId="3" borderId="17" xfId="0" applyFont="1" applyFill="1" applyBorder="1" applyAlignment="1">
      <alignment vertical="center" wrapText="1"/>
    </xf>
    <xf numFmtId="165" fontId="14" fillId="14" borderId="19" xfId="0" applyNumberFormat="1" applyFont="1" applyFill="1" applyBorder="1" applyAlignment="1">
      <alignment horizontal="center" vertical="center"/>
    </xf>
    <xf numFmtId="165" fontId="3" fillId="2" borderId="48" xfId="0" applyNumberFormat="1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right" vertical="center" wrapText="1"/>
    </xf>
    <xf numFmtId="49" fontId="36" fillId="4" borderId="16" xfId="0" applyNumberFormat="1" applyFont="1" applyFill="1" applyBorder="1" applyAlignment="1">
      <alignment vertical="center"/>
    </xf>
    <xf numFmtId="0" fontId="14" fillId="13" borderId="46" xfId="0" applyFont="1" applyFill="1" applyBorder="1" applyAlignment="1">
      <alignment horizontal="left" vertical="center"/>
    </xf>
    <xf numFmtId="49" fontId="46" fillId="4" borderId="3" xfId="0" applyNumberFormat="1" applyFont="1" applyFill="1" applyBorder="1" applyAlignment="1">
      <alignment vertical="center"/>
    </xf>
    <xf numFmtId="49" fontId="46" fillId="4" borderId="16" xfId="0" applyNumberFormat="1" applyFont="1" applyFill="1" applyBorder="1" applyAlignment="1">
      <alignment vertical="center"/>
    </xf>
    <xf numFmtId="165" fontId="47" fillId="13" borderId="3" xfId="0" applyNumberFormat="1" applyFont="1" applyFill="1" applyBorder="1" applyAlignment="1">
      <alignment vertical="center"/>
    </xf>
    <xf numFmtId="0" fontId="48" fillId="13" borderId="10" xfId="1" applyNumberFormat="1" applyFont="1" applyFill="1" applyBorder="1" applyAlignment="1" applyProtection="1">
      <alignment horizontal="left" vertical="center"/>
      <protection hidden="1"/>
    </xf>
    <xf numFmtId="49" fontId="48" fillId="13" borderId="13" xfId="1" applyNumberFormat="1" applyFont="1" applyFill="1" applyBorder="1" applyAlignment="1" applyProtection="1">
      <alignment horizontal="center" vertical="center"/>
    </xf>
    <xf numFmtId="49" fontId="44" fillId="4" borderId="68" xfId="1" applyNumberFormat="1" applyFont="1" applyFill="1" applyBorder="1" applyAlignment="1" applyProtection="1">
      <alignment horizontal="center" vertical="center"/>
    </xf>
    <xf numFmtId="165" fontId="12" fillId="13" borderId="3" xfId="0" applyNumberFormat="1" applyFont="1" applyFill="1" applyBorder="1" applyAlignment="1">
      <alignment vertical="center"/>
    </xf>
    <xf numFmtId="49" fontId="52" fillId="4" borderId="68" xfId="1" applyNumberFormat="1" applyFont="1" applyFill="1" applyBorder="1" applyAlignment="1" applyProtection="1">
      <alignment horizontal="center" vertical="center"/>
    </xf>
    <xf numFmtId="49" fontId="14" fillId="3" borderId="3" xfId="0" applyNumberFormat="1" applyFont="1" applyFill="1" applyBorder="1" applyAlignment="1">
      <alignment vertical="center"/>
    </xf>
    <xf numFmtId="49" fontId="14" fillId="5" borderId="3" xfId="0" applyNumberFormat="1" applyFont="1" applyFill="1" applyBorder="1" applyAlignment="1">
      <alignment vertical="center"/>
    </xf>
    <xf numFmtId="49" fontId="14" fillId="3" borderId="12" xfId="0" applyNumberFormat="1" applyFont="1" applyFill="1" applyBorder="1" applyAlignment="1">
      <alignment vertical="center"/>
    </xf>
    <xf numFmtId="49" fontId="52" fillId="2" borderId="1" xfId="1" applyNumberFormat="1" applyFont="1" applyFill="1" applyBorder="1" applyAlignment="1" applyProtection="1">
      <alignment horizontal="left" vertical="top" wrapText="1"/>
      <protection locked="0"/>
    </xf>
    <xf numFmtId="49" fontId="52" fillId="5" borderId="1" xfId="1" applyNumberFormat="1" applyFont="1" applyFill="1" applyBorder="1" applyAlignment="1" applyProtection="1">
      <alignment horizontal="left" vertical="top"/>
    </xf>
    <xf numFmtId="165" fontId="47" fillId="13" borderId="18" xfId="0" applyNumberFormat="1" applyFont="1" applyFill="1" applyBorder="1" applyAlignment="1">
      <alignment vertical="center"/>
    </xf>
    <xf numFmtId="49" fontId="44" fillId="4" borderId="67" xfId="1" applyNumberFormat="1" applyFont="1" applyFill="1" applyBorder="1" applyAlignment="1" applyProtection="1">
      <alignment horizontal="center" vertical="center"/>
    </xf>
    <xf numFmtId="49" fontId="49" fillId="3" borderId="18" xfId="0" applyNumberFormat="1" applyFont="1" applyFill="1" applyBorder="1" applyAlignment="1">
      <alignment vertical="center"/>
    </xf>
    <xf numFmtId="49" fontId="44" fillId="2" borderId="18" xfId="1" applyNumberFormat="1" applyFont="1" applyFill="1" applyBorder="1" applyAlignment="1" applyProtection="1">
      <alignment horizontal="left" vertical="top" wrapText="1"/>
      <protection locked="0"/>
    </xf>
    <xf numFmtId="49" fontId="49" fillId="5" borderId="18" xfId="0" applyNumberFormat="1" applyFont="1" applyFill="1" applyBorder="1" applyAlignment="1">
      <alignment vertical="center"/>
    </xf>
    <xf numFmtId="49" fontId="44" fillId="5" borderId="18" xfId="1" applyNumberFormat="1" applyFont="1" applyFill="1" applyBorder="1" applyAlignment="1" applyProtection="1">
      <alignment horizontal="left" vertical="top"/>
    </xf>
    <xf numFmtId="49" fontId="49" fillId="3" borderId="33" xfId="0" applyNumberFormat="1" applyFont="1" applyFill="1" applyBorder="1" applyAlignment="1">
      <alignment vertical="center"/>
    </xf>
    <xf numFmtId="49" fontId="50" fillId="4" borderId="18" xfId="0" applyNumberFormat="1" applyFont="1" applyFill="1" applyBorder="1" applyAlignment="1">
      <alignment vertical="center"/>
    </xf>
    <xf numFmtId="49" fontId="50" fillId="4" borderId="41" xfId="0" applyNumberFormat="1" applyFont="1" applyFill="1" applyBorder="1" applyAlignment="1">
      <alignment vertical="center"/>
    </xf>
    <xf numFmtId="49" fontId="51" fillId="13" borderId="29" xfId="1" applyNumberFormat="1" applyFont="1" applyFill="1" applyBorder="1" applyAlignment="1" applyProtection="1">
      <alignment horizontal="center" vertical="center"/>
    </xf>
    <xf numFmtId="0" fontId="53" fillId="0" borderId="56" xfId="0" applyFont="1" applyBorder="1" applyProtection="1">
      <protection hidden="1"/>
    </xf>
    <xf numFmtId="49" fontId="12" fillId="0" borderId="55" xfId="0" applyNumberFormat="1" applyFont="1" applyBorder="1" applyAlignment="1" applyProtection="1">
      <alignment horizontal="left" vertical="top" wrapText="1"/>
      <protection hidden="1"/>
    </xf>
    <xf numFmtId="0" fontId="4" fillId="0" borderId="70" xfId="0" applyFont="1" applyBorder="1" applyProtection="1">
      <protection hidden="1"/>
    </xf>
    <xf numFmtId="0" fontId="5" fillId="0" borderId="56" xfId="0" applyFont="1" applyBorder="1" applyAlignment="1">
      <alignment horizontal="right" vertical="center" wrapText="1"/>
    </xf>
    <xf numFmtId="49" fontId="12" fillId="3" borderId="17" xfId="0" applyNumberFormat="1" applyFont="1" applyFill="1" applyBorder="1" applyAlignment="1">
      <alignment vertical="center"/>
    </xf>
    <xf numFmtId="49" fontId="12" fillId="5" borderId="17" xfId="0" applyNumberFormat="1" applyFont="1" applyFill="1" applyBorder="1" applyAlignment="1">
      <alignment vertical="center"/>
    </xf>
    <xf numFmtId="49" fontId="12" fillId="3" borderId="32" xfId="0" applyNumberFormat="1" applyFont="1" applyFill="1" applyBorder="1" applyAlignment="1">
      <alignment vertical="center"/>
    </xf>
    <xf numFmtId="2" fontId="57" fillId="0" borderId="58" xfId="1" applyNumberFormat="1" applyFont="1" applyBorder="1" applyAlignment="1">
      <alignment horizontal="center" vertical="center"/>
    </xf>
    <xf numFmtId="0" fontId="58" fillId="4" borderId="3" xfId="0" quotePrefix="1" applyFont="1" applyFill="1" applyBorder="1" applyAlignment="1">
      <alignment horizontal="left" vertical="center"/>
    </xf>
    <xf numFmtId="0" fontId="58" fillId="4" borderId="34" xfId="0" quotePrefix="1" applyFont="1" applyFill="1" applyBorder="1" applyAlignment="1">
      <alignment horizontal="left" vertical="center"/>
    </xf>
    <xf numFmtId="0" fontId="60" fillId="5" borderId="4" xfId="0" applyFont="1" applyFill="1" applyBorder="1" applyAlignment="1">
      <alignment horizontal="center" vertical="center" wrapText="1"/>
    </xf>
    <xf numFmtId="0" fontId="60" fillId="2" borderId="19" xfId="0" applyFont="1" applyFill="1" applyBorder="1" applyAlignment="1">
      <alignment horizontal="center" vertical="center" wrapText="1"/>
    </xf>
    <xf numFmtId="165" fontId="28" fillId="5" borderId="17" xfId="1" applyNumberFormat="1" applyFont="1" applyFill="1" applyBorder="1" applyAlignment="1" applyProtection="1">
      <alignment horizontal="center" vertical="center"/>
      <protection hidden="1"/>
    </xf>
    <xf numFmtId="165" fontId="28" fillId="7" borderId="46" xfId="1" applyNumberFormat="1" applyFont="1" applyFill="1" applyBorder="1" applyAlignment="1" applyProtection="1">
      <alignment horizontal="center" vertical="center"/>
      <protection hidden="1"/>
    </xf>
    <xf numFmtId="165" fontId="28" fillId="7" borderId="67" xfId="1" applyNumberFormat="1" applyFont="1" applyFill="1" applyBorder="1" applyAlignment="1" applyProtection="1">
      <alignment horizontal="center" vertical="center"/>
      <protection hidden="1"/>
    </xf>
    <xf numFmtId="165" fontId="20" fillId="0" borderId="58" xfId="0" applyNumberFormat="1" applyFont="1" applyBorder="1"/>
    <xf numFmtId="0" fontId="3" fillId="2" borderId="3" xfId="0" applyFont="1" applyFill="1" applyBorder="1" applyAlignment="1" applyProtection="1">
      <alignment horizontal="left" vertical="top" wrapText="1"/>
      <protection locked="0"/>
    </xf>
    <xf numFmtId="165" fontId="3" fillId="2" borderId="47" xfId="0" applyNumberFormat="1" applyFont="1" applyFill="1" applyBorder="1" applyAlignment="1" applyProtection="1">
      <alignment horizontal="center" vertical="center"/>
      <protection locked="0"/>
    </xf>
    <xf numFmtId="49" fontId="45" fillId="5" borderId="44" xfId="0" applyNumberFormat="1" applyFont="1" applyFill="1" applyBorder="1" applyAlignment="1" applyProtection="1">
      <alignment horizontal="left" vertical="top"/>
      <protection locked="0"/>
    </xf>
    <xf numFmtId="49" fontId="45" fillId="5" borderId="36" xfId="0" applyNumberFormat="1" applyFont="1" applyFill="1" applyBorder="1" applyAlignment="1" applyProtection="1">
      <alignment horizontal="left" vertical="top"/>
      <protection locked="0"/>
    </xf>
    <xf numFmtId="49" fontId="45" fillId="5" borderId="27" xfId="0" applyNumberFormat="1" applyFont="1" applyFill="1" applyBorder="1" applyAlignment="1" applyProtection="1">
      <alignment horizontal="left" vertical="top"/>
      <protection locked="0"/>
    </xf>
    <xf numFmtId="49" fontId="45" fillId="5" borderId="2" xfId="0" applyNumberFormat="1" applyFont="1" applyFill="1" applyBorder="1" applyAlignment="1" applyProtection="1">
      <alignment horizontal="left" vertical="top" wrapText="1"/>
      <protection locked="0"/>
    </xf>
    <xf numFmtId="49" fontId="45" fillId="5" borderId="3" xfId="0" applyNumberFormat="1" applyFont="1" applyFill="1" applyBorder="1" applyAlignment="1" applyProtection="1">
      <alignment horizontal="left" vertical="top" wrapText="1"/>
      <protection locked="0"/>
    </xf>
    <xf numFmtId="49" fontId="45" fillId="5" borderId="18" xfId="0" applyNumberFormat="1" applyFont="1" applyFill="1" applyBorder="1" applyAlignment="1" applyProtection="1">
      <alignment horizontal="left" vertical="top" wrapText="1"/>
      <protection locked="0"/>
    </xf>
    <xf numFmtId="49" fontId="40" fillId="5" borderId="2" xfId="0" applyNumberFormat="1" applyFont="1" applyFill="1" applyBorder="1" applyAlignment="1" applyProtection="1">
      <alignment horizontal="left" vertical="top" wrapText="1"/>
      <protection locked="0"/>
    </xf>
    <xf numFmtId="49" fontId="40" fillId="5" borderId="3" xfId="0" applyNumberFormat="1" applyFont="1" applyFill="1" applyBorder="1" applyAlignment="1" applyProtection="1">
      <alignment horizontal="left" vertical="top" wrapText="1"/>
      <protection locked="0"/>
    </xf>
    <xf numFmtId="49" fontId="40" fillId="5" borderId="18" xfId="0" applyNumberFormat="1" applyFont="1" applyFill="1" applyBorder="1" applyAlignment="1" applyProtection="1">
      <alignment horizontal="left" vertical="top" wrapText="1"/>
      <protection locked="0"/>
    </xf>
    <xf numFmtId="49" fontId="40" fillId="5" borderId="15" xfId="0" applyNumberFormat="1" applyFont="1" applyFill="1" applyBorder="1" applyAlignment="1" applyProtection="1">
      <alignment horizontal="left" vertical="top" wrapText="1"/>
      <protection locked="0"/>
    </xf>
    <xf numFmtId="49" fontId="40" fillId="5" borderId="16" xfId="0" applyNumberFormat="1" applyFont="1" applyFill="1" applyBorder="1" applyAlignment="1" applyProtection="1">
      <alignment horizontal="left" vertical="top" wrapText="1"/>
      <protection locked="0"/>
    </xf>
    <xf numFmtId="49" fontId="40" fillId="5" borderId="41" xfId="0" applyNumberFormat="1" applyFont="1" applyFill="1" applyBorder="1" applyAlignment="1" applyProtection="1">
      <alignment horizontal="left" vertical="top" wrapText="1"/>
      <protection locked="0"/>
    </xf>
    <xf numFmtId="0" fontId="39" fillId="12" borderId="16" xfId="0" applyFont="1" applyFill="1" applyBorder="1" applyAlignment="1">
      <alignment horizontal="center" vertical="center"/>
    </xf>
    <xf numFmtId="0" fontId="39" fillId="12" borderId="41" xfId="0" applyFont="1" applyFill="1" applyBorder="1" applyAlignment="1">
      <alignment horizontal="center" vertical="center"/>
    </xf>
    <xf numFmtId="0" fontId="34" fillId="7" borderId="26" xfId="0" applyFont="1" applyFill="1" applyBorder="1" applyAlignment="1" applyProtection="1">
      <alignment horizontal="center" vertical="center"/>
      <protection hidden="1"/>
    </xf>
    <xf numFmtId="0" fontId="34" fillId="7" borderId="36" xfId="0" applyFont="1" applyFill="1" applyBorder="1" applyAlignment="1" applyProtection="1">
      <alignment horizontal="center" vertical="center"/>
      <protection hidden="1"/>
    </xf>
    <xf numFmtId="0" fontId="34" fillId="7" borderId="27" xfId="0" applyFont="1" applyFill="1" applyBorder="1" applyAlignment="1" applyProtection="1">
      <alignment horizontal="center" vertical="center"/>
      <protection hidden="1"/>
    </xf>
    <xf numFmtId="0" fontId="29" fillId="7" borderId="54" xfId="0" applyFont="1" applyFill="1" applyBorder="1" applyAlignment="1" applyProtection="1">
      <alignment horizontal="center" vertical="center"/>
      <protection hidden="1"/>
    </xf>
    <xf numFmtId="0" fontId="29" fillId="7" borderId="28" xfId="0" applyFont="1" applyFill="1" applyBorder="1" applyAlignment="1" applyProtection="1">
      <alignment horizontal="center" vertical="center"/>
      <protection hidden="1"/>
    </xf>
    <xf numFmtId="0" fontId="59" fillId="16" borderId="30" xfId="0" applyFont="1" applyFill="1" applyBorder="1" applyAlignment="1">
      <alignment horizontal="center" vertical="top" wrapText="1"/>
    </xf>
    <xf numFmtId="0" fontId="59" fillId="16" borderId="21" xfId="0" applyFont="1" applyFill="1" applyBorder="1" applyAlignment="1">
      <alignment horizontal="center" vertical="top" wrapText="1"/>
    </xf>
    <xf numFmtId="0" fontId="59" fillId="16" borderId="31" xfId="0" applyFont="1" applyFill="1" applyBorder="1" applyAlignment="1">
      <alignment horizontal="center" vertical="top" wrapText="1"/>
    </xf>
    <xf numFmtId="0" fontId="59" fillId="16" borderId="6" xfId="0" applyFont="1" applyFill="1" applyBorder="1" applyAlignment="1">
      <alignment horizontal="center" vertical="top" wrapText="1"/>
    </xf>
    <xf numFmtId="0" fontId="59" fillId="16" borderId="40" xfId="0" applyFont="1" applyFill="1" applyBorder="1" applyAlignment="1">
      <alignment horizontal="center" vertical="top" wrapText="1"/>
    </xf>
    <xf numFmtId="0" fontId="59" fillId="16" borderId="22" xfId="0" applyFont="1" applyFill="1" applyBorder="1" applyAlignment="1">
      <alignment horizontal="center" vertical="top" wrapText="1"/>
    </xf>
    <xf numFmtId="49" fontId="54" fillId="12" borderId="36" xfId="0" applyNumberFormat="1" applyFont="1" applyFill="1" applyBorder="1" applyAlignment="1">
      <alignment horizontal="left" vertical="top" wrapText="1"/>
    </xf>
    <xf numFmtId="49" fontId="54" fillId="12" borderId="27" xfId="0" applyNumberFormat="1" applyFont="1" applyFill="1" applyBorder="1" applyAlignment="1">
      <alignment horizontal="left" vertical="top" wrapText="1"/>
    </xf>
    <xf numFmtId="0" fontId="27" fillId="6" borderId="11" xfId="0" applyFont="1" applyFill="1" applyBorder="1" applyAlignment="1" applyProtection="1">
      <alignment horizontal="center" vertical="center"/>
      <protection hidden="1"/>
    </xf>
    <xf numFmtId="0" fontId="27" fillId="6" borderId="12" xfId="0" applyFont="1" applyFill="1" applyBorder="1" applyAlignment="1" applyProtection="1">
      <alignment horizontal="center" vertical="center"/>
      <protection hidden="1"/>
    </xf>
    <xf numFmtId="0" fontId="27" fillId="6" borderId="9" xfId="0" applyFont="1" applyFill="1" applyBorder="1" applyAlignment="1" applyProtection="1">
      <alignment horizontal="center" vertical="center"/>
      <protection hidden="1"/>
    </xf>
    <xf numFmtId="0" fontId="27" fillId="6" borderId="43" xfId="0" applyFont="1" applyFill="1" applyBorder="1" applyAlignment="1" applyProtection="1">
      <alignment horizontal="center" vertical="center"/>
      <protection hidden="1"/>
    </xf>
    <xf numFmtId="0" fontId="27" fillId="6" borderId="0" xfId="0" applyFont="1" applyFill="1" applyAlignment="1" applyProtection="1">
      <alignment horizontal="center" vertical="center"/>
      <protection hidden="1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13" fillId="5" borderId="7" xfId="0" applyFont="1" applyFill="1" applyBorder="1" applyAlignment="1" applyProtection="1">
      <alignment horizontal="center" vertical="center"/>
      <protection hidden="1"/>
    </xf>
    <xf numFmtId="0" fontId="13" fillId="5" borderId="6" xfId="0" applyFont="1" applyFill="1" applyBorder="1" applyAlignment="1" applyProtection="1">
      <alignment horizontal="center" vertical="center"/>
      <protection hidden="1"/>
    </xf>
  </cellXfs>
  <cellStyles count="2">
    <cellStyle name="Comma" xfId="1" builtinId="3"/>
    <cellStyle name="Normal" xfId="0" builtinId="0"/>
  </cellStyles>
  <dxfs count="20"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color rgb="FFFF0000"/>
      </font>
      <fill>
        <patternFill>
          <bgColor rgb="FFFFF0D9"/>
        </patternFill>
      </fill>
    </dxf>
    <dxf>
      <font>
        <color rgb="FFFF0000"/>
      </font>
      <fill>
        <patternFill>
          <bgColor rgb="FFFFF0D9"/>
        </patternFill>
      </fill>
    </dxf>
    <dxf>
      <font>
        <b/>
        <i/>
        <color rgb="FFC00000"/>
      </font>
    </dxf>
    <dxf>
      <font>
        <color rgb="FF00B050"/>
      </font>
    </dxf>
    <dxf>
      <font>
        <color rgb="FFC00000"/>
      </font>
      <fill>
        <patternFill>
          <bgColor rgb="FFFFFFCC"/>
        </patternFill>
      </fill>
    </dxf>
    <dxf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0000"/>
        </patternFill>
      </fill>
      <border>
        <vertical/>
        <horizontal/>
      </border>
    </dxf>
  </dxfs>
  <tableStyles count="0" defaultTableStyle="TableStyleMedium9" defaultPivotStyle="PivotStyleLight16"/>
  <colors>
    <mruColors>
      <color rgb="FFFFFFCC"/>
      <color rgb="FFFFF0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275164</xdr:colOff>
      <xdr:row>6</xdr:row>
      <xdr:rowOff>352422</xdr:rowOff>
    </xdr:from>
    <xdr:to>
      <xdr:col>0</xdr:col>
      <xdr:colOff>2275412</xdr:colOff>
      <xdr:row>8</xdr:row>
      <xdr:rowOff>256417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63651D-DC49-4F23-AC24-9C363E0A9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164" y="1527172"/>
          <a:ext cx="2000248" cy="99835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8"/>
  <sheetViews>
    <sheetView tabSelected="1" zoomScale="90" zoomScaleNormal="90" workbookViewId="0">
      <pane ySplit="9" topLeftCell="A10" activePane="bottomLeft" state="frozen"/>
      <selection pane="bottomLeft" activeCell="B1" sqref="B1:H1"/>
    </sheetView>
  </sheetViews>
  <sheetFormatPr defaultColWidth="8.85546875" defaultRowHeight="14.25" outlineLevelRow="1" outlineLevelCol="1" x14ac:dyDescent="0.2"/>
  <cols>
    <col min="1" max="1" width="121" style="1" customWidth="1"/>
    <col min="2" max="3" width="25.7109375" style="7" customWidth="1"/>
    <col min="4" max="4" width="42.7109375" style="1" customWidth="1"/>
    <col min="5" max="7" width="30.7109375" style="1" customWidth="1"/>
    <col min="8" max="8" width="40.7109375" style="1" customWidth="1"/>
    <col min="9" max="9" width="30.7109375" style="22" hidden="1" customWidth="1" outlineLevel="1"/>
    <col min="10" max="10" width="28.140625" style="22" hidden="1" customWidth="1" outlineLevel="1"/>
    <col min="11" max="11" width="24.5703125" style="22" hidden="1" customWidth="1" outlineLevel="1"/>
    <col min="12" max="14" width="21.7109375" style="22" hidden="1" customWidth="1" outlineLevel="1"/>
    <col min="15" max="15" width="8.85546875" style="1" hidden="1" customWidth="1" collapsed="1"/>
    <col min="16" max="16" width="8.85546875" style="1" hidden="1" customWidth="1"/>
    <col min="17" max="17" width="43.7109375" style="1" customWidth="1"/>
    <col min="18" max="18" width="16.7109375" style="123" bestFit="1" customWidth="1"/>
    <col min="19" max="53" width="8.85546875" style="123"/>
    <col min="54" max="16384" width="8.85546875" style="1"/>
  </cols>
  <sheetData>
    <row r="1" spans="1:53" s="2" customFormat="1" ht="18" x14ac:dyDescent="0.3">
      <c r="A1" s="185" t="s">
        <v>8</v>
      </c>
      <c r="B1" s="260" t="s">
        <v>33</v>
      </c>
      <c r="C1" s="261"/>
      <c r="D1" s="261"/>
      <c r="E1" s="261"/>
      <c r="F1" s="261"/>
      <c r="G1" s="261"/>
      <c r="H1" s="262"/>
      <c r="I1" s="168"/>
      <c r="J1" s="243"/>
      <c r="K1" s="169"/>
      <c r="L1" s="169"/>
      <c r="M1" s="169"/>
      <c r="N1" s="170"/>
      <c r="Q1" s="129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</row>
    <row r="2" spans="1:53" s="2" customFormat="1" ht="18" x14ac:dyDescent="0.3">
      <c r="A2" s="186" t="s">
        <v>69</v>
      </c>
      <c r="B2" s="263" t="s">
        <v>72</v>
      </c>
      <c r="C2" s="264"/>
      <c r="D2" s="264"/>
      <c r="E2" s="264"/>
      <c r="F2" s="264"/>
      <c r="G2" s="264"/>
      <c r="H2" s="265"/>
      <c r="I2" s="168"/>
      <c r="J2" s="243"/>
      <c r="K2" s="169"/>
      <c r="L2" s="169"/>
      <c r="M2" s="169"/>
      <c r="N2" s="170"/>
      <c r="Q2" s="129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</row>
    <row r="3" spans="1:53" s="2" customFormat="1" ht="18" x14ac:dyDescent="0.3">
      <c r="A3" s="186" t="s">
        <v>70</v>
      </c>
      <c r="B3" s="263" t="s">
        <v>71</v>
      </c>
      <c r="C3" s="264"/>
      <c r="D3" s="264"/>
      <c r="E3" s="264"/>
      <c r="F3" s="264"/>
      <c r="G3" s="264"/>
      <c r="H3" s="265"/>
      <c r="I3" s="168"/>
      <c r="J3" s="243"/>
      <c r="K3" s="169"/>
      <c r="L3" s="169"/>
      <c r="M3" s="169"/>
      <c r="N3" s="170"/>
      <c r="Q3" s="129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  <c r="AT3" s="148"/>
      <c r="AU3" s="148"/>
      <c r="AV3" s="148"/>
      <c r="AW3" s="148"/>
      <c r="AX3" s="148"/>
      <c r="AY3" s="148"/>
      <c r="AZ3" s="148"/>
      <c r="BA3" s="148"/>
    </row>
    <row r="4" spans="1:53" s="2" customFormat="1" ht="18" customHeight="1" x14ac:dyDescent="0.3">
      <c r="A4" s="186" t="s">
        <v>9</v>
      </c>
      <c r="B4" s="263" t="s">
        <v>66</v>
      </c>
      <c r="C4" s="264"/>
      <c r="D4" s="264"/>
      <c r="E4" s="264"/>
      <c r="F4" s="264"/>
      <c r="G4" s="264"/>
      <c r="H4" s="265"/>
      <c r="I4" s="168"/>
      <c r="J4" s="243"/>
      <c r="K4" s="169"/>
      <c r="L4" s="169"/>
      <c r="M4" s="169"/>
      <c r="N4" s="170"/>
      <c r="Q4" s="129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</row>
    <row r="5" spans="1:53" s="2" customFormat="1" ht="18" customHeight="1" x14ac:dyDescent="0.3">
      <c r="A5" s="186" t="s">
        <v>63</v>
      </c>
      <c r="B5" s="266" t="s">
        <v>79</v>
      </c>
      <c r="C5" s="267"/>
      <c r="D5" s="267"/>
      <c r="E5" s="267"/>
      <c r="F5" s="267"/>
      <c r="G5" s="267"/>
      <c r="H5" s="268"/>
      <c r="I5" s="168"/>
      <c r="J5" s="243"/>
      <c r="K5" s="169"/>
      <c r="L5" s="169"/>
      <c r="M5" s="169"/>
      <c r="N5" s="170"/>
      <c r="Q5" s="129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</row>
    <row r="6" spans="1:53" s="2" customFormat="1" ht="18.75" customHeight="1" thickBot="1" x14ac:dyDescent="0.35">
      <c r="A6" s="187" t="s">
        <v>64</v>
      </c>
      <c r="B6" s="269" t="s">
        <v>80</v>
      </c>
      <c r="C6" s="270"/>
      <c r="D6" s="270"/>
      <c r="E6" s="270"/>
      <c r="F6" s="270"/>
      <c r="G6" s="270"/>
      <c r="H6" s="271"/>
      <c r="I6" s="168"/>
      <c r="J6" s="243"/>
      <c r="K6" s="169"/>
      <c r="L6" s="169"/>
      <c r="M6" s="169"/>
      <c r="N6" s="170"/>
      <c r="Q6" s="129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</row>
    <row r="7" spans="1:53" ht="57" customHeight="1" thickBot="1" x14ac:dyDescent="0.25">
      <c r="A7" s="188"/>
      <c r="B7" s="192" t="s">
        <v>37</v>
      </c>
      <c r="C7" s="193" t="s">
        <v>36</v>
      </c>
      <c r="D7" s="279" t="s">
        <v>75</v>
      </c>
      <c r="E7" s="281" t="s">
        <v>14</v>
      </c>
      <c r="F7" s="281" t="s">
        <v>15</v>
      </c>
      <c r="G7" s="281" t="s">
        <v>16</v>
      </c>
      <c r="H7" s="283" t="s">
        <v>76</v>
      </c>
      <c r="I7" s="165"/>
      <c r="J7" s="244"/>
      <c r="K7" s="166"/>
      <c r="L7" s="166"/>
      <c r="M7" s="166"/>
      <c r="N7" s="167"/>
      <c r="Q7" s="130"/>
    </row>
    <row r="8" spans="1:53" ht="30" customHeight="1" thickBot="1" x14ac:dyDescent="0.25">
      <c r="A8" s="189" t="s">
        <v>47</v>
      </c>
      <c r="B8" s="252" t="s">
        <v>5</v>
      </c>
      <c r="C8" s="253" t="s">
        <v>5</v>
      </c>
      <c r="D8" s="280"/>
      <c r="E8" s="282"/>
      <c r="F8" s="282"/>
      <c r="G8" s="282"/>
      <c r="H8" s="284"/>
      <c r="I8" s="274"/>
      <c r="J8" s="275"/>
      <c r="K8" s="275"/>
      <c r="L8" s="275"/>
      <c r="M8" s="275"/>
      <c r="N8" s="276"/>
      <c r="Q8" s="130"/>
    </row>
    <row r="9" spans="1:53" ht="71.25" x14ac:dyDescent="0.2">
      <c r="A9" s="190"/>
      <c r="B9" s="285" t="s">
        <v>82</v>
      </c>
      <c r="C9" s="285"/>
      <c r="D9" s="285"/>
      <c r="E9" s="285"/>
      <c r="F9" s="285"/>
      <c r="G9" s="285"/>
      <c r="H9" s="286"/>
      <c r="I9" s="76" t="s">
        <v>31</v>
      </c>
      <c r="J9" s="60" t="s">
        <v>67</v>
      </c>
      <c r="K9" s="60" t="s">
        <v>68</v>
      </c>
      <c r="L9" s="60" t="s">
        <v>30</v>
      </c>
      <c r="M9" s="60" t="s">
        <v>28</v>
      </c>
      <c r="N9" s="92" t="s">
        <v>29</v>
      </c>
      <c r="Q9" s="130"/>
    </row>
    <row r="10" spans="1:53" ht="27.75" customHeight="1" thickBot="1" x14ac:dyDescent="0.45">
      <c r="A10" s="191" t="s">
        <v>34</v>
      </c>
      <c r="B10" s="272" t="s">
        <v>13</v>
      </c>
      <c r="C10" s="272"/>
      <c r="D10" s="272"/>
      <c r="E10" s="272"/>
      <c r="F10" s="272"/>
      <c r="G10" s="272"/>
      <c r="H10" s="273"/>
      <c r="I10" s="120"/>
      <c r="J10" s="63"/>
      <c r="K10" s="63"/>
      <c r="L10" s="63"/>
      <c r="M10" s="63"/>
      <c r="N10" s="64"/>
      <c r="Q10" s="130"/>
    </row>
    <row r="11" spans="1:53" s="13" customFormat="1" ht="18.75" customHeight="1" x14ac:dyDescent="0.2">
      <c r="A11" s="194" t="s">
        <v>44</v>
      </c>
      <c r="B11" s="195"/>
      <c r="C11" s="195"/>
      <c r="D11" s="195"/>
      <c r="E11" s="195"/>
      <c r="F11" s="195"/>
      <c r="G11" s="195"/>
      <c r="H11" s="196"/>
      <c r="I11" s="93"/>
      <c r="J11" s="25"/>
      <c r="K11" s="25"/>
      <c r="L11" s="25"/>
      <c r="M11" s="25"/>
      <c r="N11" s="26"/>
      <c r="Q11" s="131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</row>
    <row r="12" spans="1:53" s="13" customFormat="1" ht="18" x14ac:dyDescent="0.2">
      <c r="A12" s="197" t="s">
        <v>49</v>
      </c>
      <c r="B12" s="198"/>
      <c r="C12" s="198"/>
      <c r="D12" s="246"/>
      <c r="E12" s="199"/>
      <c r="F12" s="227"/>
      <c r="G12" s="199"/>
      <c r="H12" s="234"/>
      <c r="I12" s="117"/>
      <c r="J12" s="77"/>
      <c r="K12" s="77"/>
      <c r="L12" s="77"/>
      <c r="M12" s="77"/>
      <c r="N12" s="94"/>
      <c r="Q12" s="131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</row>
    <row r="13" spans="1:53" s="8" customFormat="1" ht="16.5" x14ac:dyDescent="0.2">
      <c r="A13" s="65"/>
      <c r="B13" s="74"/>
      <c r="C13" s="74"/>
      <c r="D13" s="19"/>
      <c r="E13" s="20"/>
      <c r="F13" s="21"/>
      <c r="G13" s="230"/>
      <c r="H13" s="235"/>
      <c r="I13" s="95"/>
      <c r="J13" s="78"/>
      <c r="K13" s="78"/>
      <c r="L13" s="78"/>
      <c r="M13" s="78"/>
      <c r="N13" s="96"/>
      <c r="Q13" s="132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</row>
    <row r="14" spans="1:53" s="8" customFormat="1" ht="18" x14ac:dyDescent="0.2">
      <c r="A14" s="200" t="s">
        <v>35</v>
      </c>
      <c r="B14" s="201"/>
      <c r="C14" s="202"/>
      <c r="D14" s="247"/>
      <c r="E14" s="203"/>
      <c r="F14" s="228"/>
      <c r="G14" s="203"/>
      <c r="H14" s="236"/>
      <c r="I14" s="97"/>
      <c r="J14" s="78"/>
      <c r="K14" s="78"/>
      <c r="L14" s="78"/>
      <c r="M14" s="78"/>
      <c r="N14" s="96"/>
      <c r="Q14" s="132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</row>
    <row r="15" spans="1:53" s="14" customFormat="1" ht="18" x14ac:dyDescent="0.2">
      <c r="A15" s="197" t="s">
        <v>50</v>
      </c>
      <c r="B15" s="198"/>
      <c r="C15" s="198"/>
      <c r="D15" s="246"/>
      <c r="E15" s="199"/>
      <c r="F15" s="227"/>
      <c r="G15" s="199"/>
      <c r="H15" s="234"/>
      <c r="I15" s="117"/>
      <c r="J15" s="79"/>
      <c r="K15" s="79"/>
      <c r="L15" s="79"/>
      <c r="M15" s="79"/>
      <c r="N15" s="98"/>
      <c r="Q15" s="133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  <c r="AF15" s="151"/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</row>
    <row r="16" spans="1:53" s="8" customFormat="1" ht="16.5" x14ac:dyDescent="0.2">
      <c r="A16" s="65"/>
      <c r="B16" s="74"/>
      <c r="C16" s="74"/>
      <c r="D16" s="19"/>
      <c r="E16" s="20"/>
      <c r="F16" s="21"/>
      <c r="G16" s="230"/>
      <c r="H16" s="235"/>
      <c r="I16" s="95"/>
      <c r="J16" s="78"/>
      <c r="K16" s="78"/>
      <c r="L16" s="78"/>
      <c r="M16" s="78"/>
      <c r="N16" s="96"/>
      <c r="Q16" s="132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</row>
    <row r="17" spans="1:53" s="3" customFormat="1" ht="16.5" x14ac:dyDescent="0.2">
      <c r="A17" s="200" t="s">
        <v>35</v>
      </c>
      <c r="B17" s="201"/>
      <c r="C17" s="202"/>
      <c r="D17" s="204"/>
      <c r="E17" s="205"/>
      <c r="F17" s="18"/>
      <c r="G17" s="231"/>
      <c r="H17" s="237"/>
      <c r="I17" s="97"/>
      <c r="J17" s="78"/>
      <c r="K17" s="78"/>
      <c r="L17" s="78"/>
      <c r="M17" s="78"/>
      <c r="N17" s="96"/>
      <c r="Q17" s="134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</row>
    <row r="18" spans="1:53" s="15" customFormat="1" ht="18" x14ac:dyDescent="0.2">
      <c r="A18" s="197" t="s">
        <v>51</v>
      </c>
      <c r="B18" s="198"/>
      <c r="C18" s="198"/>
      <c r="D18" s="246"/>
      <c r="E18" s="199"/>
      <c r="F18" s="227"/>
      <c r="G18" s="199"/>
      <c r="H18" s="234"/>
      <c r="I18" s="117"/>
      <c r="J18" s="80"/>
      <c r="K18" s="80"/>
      <c r="L18" s="80"/>
      <c r="M18" s="80"/>
      <c r="N18" s="99"/>
      <c r="Q18" s="135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</row>
    <row r="19" spans="1:53" s="9" customFormat="1" ht="16.5" x14ac:dyDescent="0.2">
      <c r="A19" s="66"/>
      <c r="B19" s="74"/>
      <c r="C19" s="74"/>
      <c r="D19" s="19"/>
      <c r="E19" s="20"/>
      <c r="F19" s="21"/>
      <c r="G19" s="230"/>
      <c r="H19" s="235"/>
      <c r="I19" s="95"/>
      <c r="J19" s="81"/>
      <c r="K19" s="81"/>
      <c r="L19" s="81"/>
      <c r="M19" s="81"/>
      <c r="N19" s="100"/>
      <c r="Q19" s="136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  <c r="AK19" s="154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</row>
    <row r="20" spans="1:53" s="4" customFormat="1" ht="18" x14ac:dyDescent="0.2">
      <c r="A20" s="200" t="s">
        <v>35</v>
      </c>
      <c r="B20" s="201"/>
      <c r="C20" s="202"/>
      <c r="D20" s="247"/>
      <c r="E20" s="203"/>
      <c r="F20" s="228"/>
      <c r="G20" s="203"/>
      <c r="H20" s="236"/>
      <c r="I20" s="97"/>
      <c r="J20" s="81"/>
      <c r="K20" s="81"/>
      <c r="L20" s="81"/>
      <c r="M20" s="81"/>
      <c r="N20" s="100"/>
      <c r="Q20" s="137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</row>
    <row r="21" spans="1:53" s="16" customFormat="1" ht="18" x14ac:dyDescent="0.2">
      <c r="A21" s="206" t="s">
        <v>52</v>
      </c>
      <c r="B21" s="198"/>
      <c r="C21" s="198"/>
      <c r="D21" s="246"/>
      <c r="E21" s="199"/>
      <c r="F21" s="227"/>
      <c r="G21" s="199"/>
      <c r="H21" s="234"/>
      <c r="I21" s="117"/>
      <c r="J21" s="82"/>
      <c r="K21" s="82"/>
      <c r="L21" s="82"/>
      <c r="M21" s="82"/>
      <c r="N21" s="101"/>
      <c r="Q21" s="138"/>
      <c r="R21" s="156"/>
      <c r="S21" s="156"/>
      <c r="T21" s="156"/>
      <c r="U21" s="156"/>
      <c r="V21" s="156"/>
      <c r="W21" s="156"/>
      <c r="X21" s="156"/>
      <c r="Y21" s="156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  <c r="AN21" s="156"/>
      <c r="AO21" s="156"/>
      <c r="AP21" s="156"/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</row>
    <row r="22" spans="1:53" s="10" customFormat="1" ht="16.5" x14ac:dyDescent="0.2">
      <c r="A22" s="180"/>
      <c r="B22" s="74"/>
      <c r="C22" s="74"/>
      <c r="D22" s="19"/>
      <c r="E22" s="20"/>
      <c r="F22" s="21"/>
      <c r="G22" s="230"/>
      <c r="H22" s="235"/>
      <c r="I22" s="95"/>
      <c r="J22" s="83"/>
      <c r="K22" s="83"/>
      <c r="L22" s="83"/>
      <c r="M22" s="83"/>
      <c r="N22" s="102"/>
      <c r="Q22" s="139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</row>
    <row r="23" spans="1:53" s="3" customFormat="1" ht="18" x14ac:dyDescent="0.2">
      <c r="A23" s="200" t="s">
        <v>35</v>
      </c>
      <c r="B23" s="201"/>
      <c r="C23" s="202"/>
      <c r="D23" s="247"/>
      <c r="E23" s="203"/>
      <c r="F23" s="228"/>
      <c r="G23" s="203"/>
      <c r="H23" s="236"/>
      <c r="I23" s="97"/>
      <c r="J23" s="78"/>
      <c r="K23" s="78"/>
      <c r="L23" s="78"/>
      <c r="M23" s="78"/>
      <c r="N23" s="96"/>
      <c r="Q23" s="134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s="13" customFormat="1" ht="18" x14ac:dyDescent="0.2">
      <c r="A24" s="206" t="s">
        <v>53</v>
      </c>
      <c r="B24" s="198"/>
      <c r="C24" s="198"/>
      <c r="D24" s="246"/>
      <c r="E24" s="199"/>
      <c r="F24" s="227"/>
      <c r="G24" s="199"/>
      <c r="H24" s="234"/>
      <c r="I24" s="117"/>
      <c r="J24" s="84"/>
      <c r="K24" s="84"/>
      <c r="L24" s="84"/>
      <c r="M24" s="84"/>
      <c r="N24" s="103"/>
      <c r="Q24" s="131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</row>
    <row r="25" spans="1:53" s="11" customFormat="1" ht="16.5" x14ac:dyDescent="0.2">
      <c r="A25" s="68"/>
      <c r="B25" s="74"/>
      <c r="C25" s="74"/>
      <c r="D25" s="19"/>
      <c r="E25" s="20"/>
      <c r="F25" s="21"/>
      <c r="G25" s="230"/>
      <c r="H25" s="235"/>
      <c r="I25" s="95"/>
      <c r="J25" s="85"/>
      <c r="K25" s="85"/>
      <c r="L25" s="85"/>
      <c r="M25" s="85"/>
      <c r="N25" s="104"/>
      <c r="Q25" s="140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</row>
    <row r="26" spans="1:53" s="5" customFormat="1" ht="18" x14ac:dyDescent="0.2">
      <c r="A26" s="200" t="s">
        <v>35</v>
      </c>
      <c r="B26" s="201"/>
      <c r="C26" s="202"/>
      <c r="D26" s="248"/>
      <c r="E26" s="207"/>
      <c r="F26" s="229"/>
      <c r="G26" s="207"/>
      <c r="H26" s="238"/>
      <c r="I26" s="118"/>
      <c r="J26" s="86"/>
      <c r="K26" s="86"/>
      <c r="L26" s="86"/>
      <c r="M26" s="86"/>
      <c r="N26" s="105"/>
      <c r="Q26" s="141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  <c r="AM26" s="159"/>
      <c r="AN26" s="159"/>
      <c r="AO26" s="159"/>
      <c r="AP26" s="159"/>
      <c r="AQ26" s="159"/>
      <c r="AR26" s="159"/>
      <c r="AS26" s="159"/>
      <c r="AT26" s="159"/>
      <c r="AU26" s="159"/>
      <c r="AV26" s="159"/>
      <c r="AW26" s="159"/>
      <c r="AX26" s="159"/>
      <c r="AY26" s="159"/>
      <c r="AZ26" s="159"/>
      <c r="BA26" s="159"/>
    </row>
    <row r="27" spans="1:53" s="13" customFormat="1" ht="18" x14ac:dyDescent="0.2">
      <c r="A27" s="208" t="s">
        <v>0</v>
      </c>
      <c r="B27" s="209">
        <f>SUM(B12:B26)</f>
        <v>0</v>
      </c>
      <c r="C27" s="210">
        <f>SUM(C12:C26)</f>
        <v>0</v>
      </c>
      <c r="D27" s="250"/>
      <c r="E27" s="211"/>
      <c r="F27" s="219"/>
      <c r="G27" s="211"/>
      <c r="H27" s="239"/>
      <c r="I27" s="106">
        <f>SUM(I12:I26)</f>
        <v>0</v>
      </c>
      <c r="J27" s="28">
        <f>IF(B27-C27&gt;0,B27-C27,0)</f>
        <v>0</v>
      </c>
      <c r="K27" s="28">
        <f>IF(B27-C27&gt;0,0,B27-C27)</f>
        <v>0</v>
      </c>
      <c r="L27" s="28">
        <f>IF(B27=0,20000/7.5345,B27*0.2)</f>
        <v>2654.4561682925209</v>
      </c>
      <c r="M27" s="29">
        <f>IF(AND(K27&lt;0,-K27&gt;L27),L27,-K27)</f>
        <v>0</v>
      </c>
      <c r="N27" s="27">
        <f>IF(C27+I27&gt;B27+L27,(B27+L27)-(C27+I27),IF(AND(I27&lt;0,IF(-K27&gt;L27,M27+K27,0)&lt;0),0,IF(-K27&gt;L27,M27+K27,0)))</f>
        <v>0</v>
      </c>
      <c r="Q27" s="131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</row>
    <row r="28" spans="1:53" s="13" customFormat="1" ht="18" x14ac:dyDescent="0.2">
      <c r="A28" s="212" t="s">
        <v>45</v>
      </c>
      <c r="B28" s="195"/>
      <c r="C28" s="195"/>
      <c r="D28" s="225"/>
      <c r="E28" s="225"/>
      <c r="F28" s="195"/>
      <c r="G28" s="221"/>
      <c r="H28" s="232"/>
      <c r="I28" s="93"/>
      <c r="J28" s="25"/>
      <c r="K28" s="25"/>
      <c r="L28" s="25"/>
      <c r="M28" s="25"/>
      <c r="N28" s="26"/>
      <c r="Q28" s="131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</row>
    <row r="29" spans="1:53" s="13" customFormat="1" ht="18" x14ac:dyDescent="0.2">
      <c r="A29" s="197" t="s">
        <v>54</v>
      </c>
      <c r="B29" s="198"/>
      <c r="C29" s="198"/>
      <c r="D29" s="246"/>
      <c r="E29" s="199"/>
      <c r="F29" s="227"/>
      <c r="G29" s="199"/>
      <c r="H29" s="234"/>
      <c r="I29" s="119"/>
      <c r="J29" s="77"/>
      <c r="K29" s="77"/>
      <c r="L29" s="77"/>
      <c r="M29" s="77"/>
      <c r="N29" s="94"/>
      <c r="Q29" s="131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</row>
    <row r="30" spans="1:53" s="11" customFormat="1" ht="16.5" x14ac:dyDescent="0.2">
      <c r="A30" s="67"/>
      <c r="B30" s="74"/>
      <c r="C30" s="74"/>
      <c r="D30" s="19"/>
      <c r="E30" s="20"/>
      <c r="F30" s="21"/>
      <c r="G30" s="230"/>
      <c r="H30" s="235"/>
      <c r="I30" s="95"/>
      <c r="J30" s="85"/>
      <c r="K30" s="85"/>
      <c r="L30" s="85"/>
      <c r="M30" s="85"/>
      <c r="N30" s="104"/>
      <c r="Q30" s="140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</row>
    <row r="31" spans="1:53" ht="18" x14ac:dyDescent="0.2">
      <c r="A31" s="200" t="s">
        <v>35</v>
      </c>
      <c r="B31" s="201"/>
      <c r="C31" s="202"/>
      <c r="D31" s="246"/>
      <c r="E31" s="199"/>
      <c r="F31" s="227"/>
      <c r="G31" s="199"/>
      <c r="H31" s="234"/>
      <c r="I31" s="118"/>
      <c r="J31" s="85"/>
      <c r="K31" s="85"/>
      <c r="L31" s="85"/>
      <c r="M31" s="87"/>
      <c r="N31" s="104"/>
      <c r="Q31" s="130"/>
    </row>
    <row r="32" spans="1:53" s="13" customFormat="1" ht="18" x14ac:dyDescent="0.2">
      <c r="A32" s="208" t="s">
        <v>1</v>
      </c>
      <c r="B32" s="209">
        <f>SUM(B29:B31)</f>
        <v>0</v>
      </c>
      <c r="C32" s="210">
        <f>SUM(C29:C31)</f>
        <v>0</v>
      </c>
      <c r="D32" s="250"/>
      <c r="E32" s="211"/>
      <c r="F32" s="219"/>
      <c r="G32" s="211"/>
      <c r="H32" s="239"/>
      <c r="I32" s="106">
        <f>SUM(I29:I31)</f>
        <v>0</v>
      </c>
      <c r="J32" s="28">
        <f>IF(B32-C32&gt;0,B32-C32,0)</f>
        <v>0</v>
      </c>
      <c r="K32" s="28">
        <f>IF(B32-C32&gt;0,0,B32-C32)</f>
        <v>0</v>
      </c>
      <c r="L32" s="28">
        <f>IF(B32=0,20000/7.5345,B32*0.2)</f>
        <v>2654.4561682925209</v>
      </c>
      <c r="M32" s="29">
        <f>IF(AND(K32&lt;0,-K32&gt;L32),L32,-K32)</f>
        <v>0</v>
      </c>
      <c r="N32" s="27">
        <f>IF(C32+I32&gt;B32+L32,(B32+L32)-(C32+I32),IF(AND(I32&lt;0,IF(-K32&gt;L32,M32+K32,0)&lt;0),0,IF(-K32&gt;L32,M32+K32,0)))</f>
        <v>0</v>
      </c>
      <c r="Q32" s="2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</row>
    <row r="33" spans="1:53" s="13" customFormat="1" ht="18" x14ac:dyDescent="0.2">
      <c r="A33" s="212" t="s">
        <v>46</v>
      </c>
      <c r="B33" s="195"/>
      <c r="C33" s="195"/>
      <c r="D33" s="225"/>
      <c r="E33" s="225"/>
      <c r="F33" s="195"/>
      <c r="G33" s="221"/>
      <c r="H33" s="232"/>
      <c r="I33" s="93"/>
      <c r="J33" s="25"/>
      <c r="K33" s="25"/>
      <c r="L33" s="25"/>
      <c r="M33" s="25"/>
      <c r="N33" s="26"/>
      <c r="Q33" s="131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</row>
    <row r="34" spans="1:53" s="17" customFormat="1" ht="18" x14ac:dyDescent="0.2">
      <c r="A34" s="213" t="s">
        <v>55</v>
      </c>
      <c r="B34" s="198"/>
      <c r="C34" s="198"/>
      <c r="D34" s="246"/>
      <c r="E34" s="199"/>
      <c r="F34" s="227"/>
      <c r="G34" s="199"/>
      <c r="H34" s="234"/>
      <c r="I34" s="117"/>
      <c r="J34" s="88"/>
      <c r="K34" s="88"/>
      <c r="L34" s="88"/>
      <c r="M34" s="88"/>
      <c r="N34" s="107"/>
      <c r="Q34" s="142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0"/>
      <c r="AY34" s="160"/>
      <c r="AZ34" s="160"/>
      <c r="BA34" s="160"/>
    </row>
    <row r="35" spans="1:53" s="11" customFormat="1" ht="16.5" x14ac:dyDescent="0.2">
      <c r="A35" s="67"/>
      <c r="B35" s="74"/>
      <c r="C35" s="74"/>
      <c r="D35" s="19"/>
      <c r="E35" s="20"/>
      <c r="F35" s="21"/>
      <c r="G35" s="230"/>
      <c r="H35" s="235"/>
      <c r="I35" s="95"/>
      <c r="J35" s="85"/>
      <c r="K35" s="85"/>
      <c r="L35" s="85"/>
      <c r="M35" s="85"/>
      <c r="N35" s="104"/>
      <c r="Q35" s="140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/>
      <c r="AU35" s="158"/>
      <c r="AV35" s="158"/>
      <c r="AW35" s="158"/>
      <c r="AX35" s="158"/>
      <c r="AY35" s="158"/>
      <c r="AZ35" s="158"/>
      <c r="BA35" s="158"/>
    </row>
    <row r="36" spans="1:53" ht="18" x14ac:dyDescent="0.2">
      <c r="A36" s="200" t="s">
        <v>35</v>
      </c>
      <c r="B36" s="201"/>
      <c r="C36" s="202"/>
      <c r="D36" s="247"/>
      <c r="E36" s="203"/>
      <c r="F36" s="228"/>
      <c r="G36" s="203"/>
      <c r="H36" s="236"/>
      <c r="I36" s="97"/>
      <c r="J36" s="85"/>
      <c r="K36" s="85"/>
      <c r="L36" s="85"/>
      <c r="M36" s="85"/>
      <c r="N36" s="104"/>
      <c r="Q36" s="130"/>
    </row>
    <row r="37" spans="1:53" s="17" customFormat="1" ht="18" x14ac:dyDescent="0.2">
      <c r="A37" s="197" t="s">
        <v>56</v>
      </c>
      <c r="B37" s="198"/>
      <c r="C37" s="198"/>
      <c r="D37" s="246"/>
      <c r="E37" s="199"/>
      <c r="F37" s="227"/>
      <c r="G37" s="199"/>
      <c r="H37" s="234"/>
      <c r="I37" s="117"/>
      <c r="J37" s="89"/>
      <c r="K37" s="89"/>
      <c r="L37" s="89"/>
      <c r="M37" s="89"/>
      <c r="N37" s="108"/>
      <c r="Q37" s="142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0"/>
      <c r="AP37" s="160"/>
      <c r="AQ37" s="160"/>
      <c r="AR37" s="160"/>
      <c r="AS37" s="160"/>
      <c r="AT37" s="160"/>
      <c r="AU37" s="160"/>
      <c r="AV37" s="160"/>
      <c r="AW37" s="160"/>
      <c r="AX37" s="160"/>
      <c r="AY37" s="160"/>
      <c r="AZ37" s="160"/>
      <c r="BA37" s="160"/>
    </row>
    <row r="38" spans="1:53" s="11" customFormat="1" ht="16.5" x14ac:dyDescent="0.2">
      <c r="A38" s="68"/>
      <c r="B38" s="74"/>
      <c r="C38" s="74"/>
      <c r="D38" s="19"/>
      <c r="E38" s="20"/>
      <c r="F38" s="21"/>
      <c r="G38" s="230"/>
      <c r="H38" s="235"/>
      <c r="I38" s="95"/>
      <c r="J38" s="85"/>
      <c r="K38" s="85"/>
      <c r="L38" s="85"/>
      <c r="M38" s="85"/>
      <c r="N38" s="104"/>
      <c r="Q38" s="140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</row>
    <row r="39" spans="1:53" ht="18" x14ac:dyDescent="0.2">
      <c r="A39" s="200" t="s">
        <v>35</v>
      </c>
      <c r="B39" s="201"/>
      <c r="C39" s="202"/>
      <c r="D39" s="247"/>
      <c r="E39" s="203"/>
      <c r="F39" s="228"/>
      <c r="G39" s="203"/>
      <c r="H39" s="236"/>
      <c r="I39" s="97"/>
      <c r="J39" s="85"/>
      <c r="K39" s="85"/>
      <c r="L39" s="85"/>
      <c r="M39" s="85"/>
      <c r="N39" s="104"/>
      <c r="Q39" s="140"/>
      <c r="R39" s="158"/>
      <c r="S39" s="158"/>
    </row>
    <row r="40" spans="1:53" s="13" customFormat="1" ht="18" x14ac:dyDescent="0.2">
      <c r="A40" s="197" t="s">
        <v>57</v>
      </c>
      <c r="B40" s="198"/>
      <c r="C40" s="198"/>
      <c r="D40" s="246"/>
      <c r="E40" s="199"/>
      <c r="F40" s="227"/>
      <c r="G40" s="199"/>
      <c r="H40" s="234"/>
      <c r="I40" s="117"/>
      <c r="J40" s="84"/>
      <c r="K40" s="84"/>
      <c r="L40" s="84"/>
      <c r="M40" s="84"/>
      <c r="N40" s="103"/>
      <c r="Q40" s="140"/>
      <c r="R40" s="158"/>
      <c r="S40" s="158"/>
      <c r="T40" s="149"/>
      <c r="U40" s="149"/>
      <c r="V40" s="149"/>
      <c r="W40" s="149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</row>
    <row r="41" spans="1:53" s="11" customFormat="1" ht="16.5" x14ac:dyDescent="0.2">
      <c r="A41" s="67"/>
      <c r="B41" s="74"/>
      <c r="C41" s="74"/>
      <c r="D41" s="19"/>
      <c r="E41" s="20"/>
      <c r="F41" s="21"/>
      <c r="G41" s="230"/>
      <c r="H41" s="235"/>
      <c r="I41" s="95"/>
      <c r="J41" s="85"/>
      <c r="K41" s="85"/>
      <c r="L41" s="85"/>
      <c r="M41" s="85"/>
      <c r="N41" s="104"/>
      <c r="Q41" s="140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  <c r="AK41" s="158"/>
      <c r="AL41" s="158"/>
      <c r="AM41" s="158"/>
      <c r="AN41" s="158"/>
      <c r="AO41" s="158"/>
      <c r="AP41" s="158"/>
      <c r="AQ41" s="158"/>
      <c r="AR41" s="158"/>
      <c r="AS41" s="158"/>
      <c r="AT41" s="158"/>
      <c r="AU41" s="158"/>
      <c r="AV41" s="158"/>
      <c r="AW41" s="158"/>
      <c r="AX41" s="158"/>
      <c r="AY41" s="158"/>
      <c r="AZ41" s="158"/>
      <c r="BA41" s="158"/>
    </row>
    <row r="42" spans="1:53" ht="18" x14ac:dyDescent="0.2">
      <c r="A42" s="200" t="s">
        <v>35</v>
      </c>
      <c r="B42" s="201"/>
      <c r="C42" s="202"/>
      <c r="D42" s="247"/>
      <c r="E42" s="203"/>
      <c r="F42" s="228"/>
      <c r="G42" s="203"/>
      <c r="H42" s="236"/>
      <c r="I42" s="97"/>
      <c r="J42" s="85"/>
      <c r="K42" s="85"/>
      <c r="L42" s="85"/>
      <c r="M42" s="85"/>
      <c r="N42" s="104"/>
      <c r="Q42" s="140"/>
      <c r="R42" s="158"/>
      <c r="S42" s="158"/>
    </row>
    <row r="43" spans="1:53" s="13" customFormat="1" ht="18" x14ac:dyDescent="0.2">
      <c r="A43" s="208" t="s">
        <v>2</v>
      </c>
      <c r="B43" s="209">
        <f>SUM(B34:B42)</f>
        <v>0</v>
      </c>
      <c r="C43" s="210">
        <f>SUM(C34:C42)</f>
        <v>0</v>
      </c>
      <c r="D43" s="250"/>
      <c r="E43" s="211"/>
      <c r="F43" s="219"/>
      <c r="G43" s="211"/>
      <c r="H43" s="239"/>
      <c r="I43" s="106">
        <f>SUM(I34:I42)</f>
        <v>0</v>
      </c>
      <c r="J43" s="28">
        <f>IF(B43-C43&gt;0,B43-C43,0)</f>
        <v>0</v>
      </c>
      <c r="K43" s="28">
        <f>IF(B43-C43&gt;0,0,B43-C43)</f>
        <v>0</v>
      </c>
      <c r="L43" s="28">
        <f>IF(B43=0,20000/7.5345,B43*0.2)</f>
        <v>2654.4561682925209</v>
      </c>
      <c r="M43" s="29">
        <f>IF(AND(K43&lt;0,-K43&gt;L43),L43,-K43)</f>
        <v>0</v>
      </c>
      <c r="N43" s="27">
        <f>IF(C43+I43&gt;B43+L43,(B43+L43)-(C43+I43),IF(AND(I43&lt;0,IF(-K43&gt;L43,M43+K43,0)&lt;0),0,IF(-K43&gt;L43,M43+K43,0)))</f>
        <v>0</v>
      </c>
      <c r="Q43" s="140"/>
      <c r="R43" s="158"/>
      <c r="S43" s="158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</row>
    <row r="44" spans="1:53" s="13" customFormat="1" ht="18" x14ac:dyDescent="0.2">
      <c r="A44" s="212" t="s">
        <v>43</v>
      </c>
      <c r="B44" s="195"/>
      <c r="C44" s="195"/>
      <c r="D44" s="225"/>
      <c r="E44" s="225"/>
      <c r="F44" s="195"/>
      <c r="G44" s="221"/>
      <c r="H44" s="232"/>
      <c r="I44" s="93"/>
      <c r="J44" s="25"/>
      <c r="K44" s="25"/>
      <c r="L44" s="25"/>
      <c r="M44" s="25"/>
      <c r="N44" s="26"/>
      <c r="Q44" s="140"/>
      <c r="R44" s="158"/>
      <c r="S44" s="158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</row>
    <row r="45" spans="1:53" s="17" customFormat="1" ht="18" x14ac:dyDescent="0.2">
      <c r="A45" s="213" t="s">
        <v>58</v>
      </c>
      <c r="B45" s="198"/>
      <c r="C45" s="198"/>
      <c r="D45" s="246"/>
      <c r="E45" s="199"/>
      <c r="F45" s="227"/>
      <c r="G45" s="199"/>
      <c r="H45" s="234"/>
      <c r="I45" s="117"/>
      <c r="J45" s="88"/>
      <c r="K45" s="88"/>
      <c r="L45" s="88"/>
      <c r="M45" s="88"/>
      <c r="N45" s="107"/>
      <c r="Q45" s="140"/>
      <c r="R45" s="158"/>
      <c r="S45" s="158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</row>
    <row r="46" spans="1:53" s="11" customFormat="1" ht="16.5" x14ac:dyDescent="0.2">
      <c r="A46" s="68"/>
      <c r="B46" s="74"/>
      <c r="C46" s="74"/>
      <c r="D46" s="19"/>
      <c r="E46" s="20"/>
      <c r="F46" s="21"/>
      <c r="G46" s="230"/>
      <c r="H46" s="235"/>
      <c r="I46" s="95"/>
      <c r="J46" s="85"/>
      <c r="K46" s="85"/>
      <c r="L46" s="85"/>
      <c r="M46" s="85"/>
      <c r="N46" s="104"/>
      <c r="Q46" s="140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8"/>
      <c r="AX46" s="158"/>
      <c r="AY46" s="158"/>
      <c r="AZ46" s="158"/>
      <c r="BA46" s="158"/>
    </row>
    <row r="47" spans="1:53" s="11" customFormat="1" ht="16.5" x14ac:dyDescent="0.2">
      <c r="A47" s="258"/>
      <c r="B47" s="259"/>
      <c r="C47" s="259"/>
      <c r="D47" s="19"/>
      <c r="E47" s="20"/>
      <c r="F47" s="21"/>
      <c r="G47" s="230"/>
      <c r="H47" s="235"/>
      <c r="I47" s="95"/>
      <c r="J47" s="85"/>
      <c r="K47" s="85"/>
      <c r="L47" s="85"/>
      <c r="M47" s="85"/>
      <c r="N47" s="104"/>
      <c r="Q47" s="140"/>
      <c r="R47" s="158"/>
      <c r="S47" s="158"/>
      <c r="T47" s="158"/>
      <c r="U47" s="158"/>
      <c r="V47" s="158"/>
      <c r="W47" s="158"/>
      <c r="X47" s="158"/>
      <c r="Y47" s="158"/>
      <c r="Z47" s="158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8"/>
      <c r="AX47" s="158"/>
      <c r="AY47" s="158"/>
      <c r="AZ47" s="158"/>
      <c r="BA47" s="158"/>
    </row>
    <row r="48" spans="1:53" s="11" customFormat="1" ht="16.5" x14ac:dyDescent="0.2">
      <c r="A48" s="258"/>
      <c r="B48" s="259"/>
      <c r="C48" s="259"/>
      <c r="D48" s="19"/>
      <c r="E48" s="20"/>
      <c r="F48" s="21"/>
      <c r="G48" s="230"/>
      <c r="H48" s="235"/>
      <c r="I48" s="95"/>
      <c r="J48" s="85"/>
      <c r="K48" s="85"/>
      <c r="L48" s="85"/>
      <c r="M48" s="85"/>
      <c r="N48" s="104"/>
      <c r="Q48" s="140"/>
      <c r="R48" s="158"/>
      <c r="S48" s="158"/>
      <c r="T48" s="158"/>
      <c r="U48" s="158"/>
      <c r="V48" s="158"/>
      <c r="W48" s="158"/>
      <c r="X48" s="158"/>
      <c r="Y48" s="158"/>
      <c r="Z48" s="158"/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8"/>
      <c r="AX48" s="158"/>
      <c r="AY48" s="158"/>
      <c r="AZ48" s="158"/>
      <c r="BA48" s="158"/>
    </row>
    <row r="49" spans="1:53" ht="18" x14ac:dyDescent="0.2">
      <c r="A49" s="200" t="s">
        <v>35</v>
      </c>
      <c r="B49" s="201"/>
      <c r="C49" s="202"/>
      <c r="D49" s="247"/>
      <c r="E49" s="203"/>
      <c r="F49" s="228"/>
      <c r="G49" s="203"/>
      <c r="H49" s="236"/>
      <c r="I49" s="97"/>
      <c r="J49" s="85"/>
      <c r="K49" s="85"/>
      <c r="L49" s="85"/>
      <c r="M49" s="85"/>
      <c r="N49" s="104"/>
      <c r="Q49" s="140"/>
      <c r="R49" s="158"/>
      <c r="S49" s="158"/>
    </row>
    <row r="50" spans="1:53" s="17" customFormat="1" ht="18" x14ac:dyDescent="0.2">
      <c r="A50" s="197" t="s">
        <v>59</v>
      </c>
      <c r="B50" s="198"/>
      <c r="C50" s="198"/>
      <c r="D50" s="246"/>
      <c r="E50" s="199"/>
      <c r="F50" s="227"/>
      <c r="G50" s="199"/>
      <c r="H50" s="234"/>
      <c r="I50" s="117"/>
      <c r="J50" s="89"/>
      <c r="K50" s="89"/>
      <c r="L50" s="89"/>
      <c r="M50" s="89"/>
      <c r="N50" s="108"/>
      <c r="Q50" s="140"/>
      <c r="R50" s="158"/>
      <c r="S50" s="158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  <c r="AK50" s="160"/>
      <c r="AL50" s="160"/>
      <c r="AM50" s="160"/>
      <c r="AN50" s="160"/>
      <c r="AO50" s="160"/>
      <c r="AP50" s="160"/>
      <c r="AQ50" s="160"/>
      <c r="AR50" s="160"/>
      <c r="AS50" s="160"/>
      <c r="AT50" s="160"/>
      <c r="AU50" s="160"/>
      <c r="AV50" s="160"/>
      <c r="AW50" s="160"/>
      <c r="AX50" s="160"/>
      <c r="AY50" s="160"/>
      <c r="AZ50" s="160"/>
      <c r="BA50" s="160"/>
    </row>
    <row r="51" spans="1:53" s="11" customFormat="1" ht="16.5" x14ac:dyDescent="0.2">
      <c r="A51" s="68"/>
      <c r="B51" s="74"/>
      <c r="C51" s="74"/>
      <c r="D51" s="19"/>
      <c r="E51" s="20"/>
      <c r="F51" s="21"/>
      <c r="G51" s="230"/>
      <c r="H51" s="235"/>
      <c r="I51" s="95"/>
      <c r="J51" s="85"/>
      <c r="K51" s="85"/>
      <c r="L51" s="85"/>
      <c r="M51" s="85"/>
      <c r="N51" s="104"/>
      <c r="Q51" s="140"/>
      <c r="R51" s="158"/>
      <c r="S51" s="158"/>
      <c r="T51" s="158"/>
      <c r="U51" s="158"/>
      <c r="V51" s="158"/>
      <c r="W51" s="158"/>
      <c r="X51" s="158"/>
      <c r="Y51" s="158"/>
      <c r="Z51" s="158"/>
      <c r="AA51" s="158"/>
      <c r="AB51" s="158"/>
      <c r="AC51" s="158"/>
      <c r="AD51" s="158"/>
      <c r="AE51" s="158"/>
      <c r="AF51" s="158"/>
      <c r="AG51" s="158"/>
      <c r="AH51" s="158"/>
      <c r="AI51" s="158"/>
      <c r="AJ51" s="158"/>
      <c r="AK51" s="158"/>
      <c r="AL51" s="158"/>
      <c r="AM51" s="158"/>
      <c r="AN51" s="158"/>
      <c r="AO51" s="158"/>
      <c r="AP51" s="158"/>
      <c r="AQ51" s="158"/>
      <c r="AR51" s="158"/>
      <c r="AS51" s="158"/>
      <c r="AT51" s="158"/>
      <c r="AU51" s="158"/>
      <c r="AV51" s="158"/>
      <c r="AW51" s="158"/>
      <c r="AX51" s="158"/>
      <c r="AY51" s="158"/>
      <c r="AZ51" s="158"/>
      <c r="BA51" s="158"/>
    </row>
    <row r="52" spans="1:53" ht="18" x14ac:dyDescent="0.2">
      <c r="A52" s="200" t="s">
        <v>35</v>
      </c>
      <c r="B52" s="201"/>
      <c r="C52" s="202"/>
      <c r="D52" s="247"/>
      <c r="E52" s="203"/>
      <c r="F52" s="228"/>
      <c r="G52" s="203"/>
      <c r="H52" s="236"/>
      <c r="I52" s="97"/>
      <c r="J52" s="85"/>
      <c r="K52" s="85"/>
      <c r="L52" s="85"/>
      <c r="M52" s="85"/>
      <c r="N52" s="104"/>
      <c r="Q52" s="140"/>
      <c r="R52" s="158"/>
      <c r="S52" s="158"/>
    </row>
    <row r="53" spans="1:53" s="17" customFormat="1" ht="18" x14ac:dyDescent="0.2">
      <c r="A53" s="197" t="s">
        <v>60</v>
      </c>
      <c r="B53" s="198"/>
      <c r="C53" s="198"/>
      <c r="D53" s="246"/>
      <c r="E53" s="199"/>
      <c r="F53" s="227"/>
      <c r="G53" s="199"/>
      <c r="H53" s="234"/>
      <c r="I53" s="117"/>
      <c r="J53" s="89"/>
      <c r="K53" s="89"/>
      <c r="L53" s="89"/>
      <c r="M53" s="89"/>
      <c r="N53" s="108"/>
      <c r="Q53" s="140"/>
      <c r="R53" s="158"/>
      <c r="S53" s="158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0"/>
      <c r="AP53" s="160"/>
      <c r="AQ53" s="160"/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</row>
    <row r="54" spans="1:53" s="12" customFormat="1" ht="16.5" x14ac:dyDescent="0.2">
      <c r="A54" s="68"/>
      <c r="B54" s="74"/>
      <c r="C54" s="74"/>
      <c r="D54" s="19"/>
      <c r="E54" s="20"/>
      <c r="F54" s="21"/>
      <c r="G54" s="230"/>
      <c r="H54" s="235"/>
      <c r="I54" s="95"/>
      <c r="J54" s="86"/>
      <c r="K54" s="86"/>
      <c r="L54" s="86"/>
      <c r="M54" s="86"/>
      <c r="N54" s="105"/>
      <c r="Q54" s="140"/>
      <c r="R54" s="158"/>
      <c r="S54" s="158"/>
      <c r="T54" s="161"/>
      <c r="U54" s="161"/>
      <c r="V54" s="161"/>
      <c r="W54" s="161"/>
      <c r="X54" s="161"/>
      <c r="Y54" s="161"/>
      <c r="Z54" s="161"/>
      <c r="AA54" s="161"/>
      <c r="AB54" s="161"/>
      <c r="AC54" s="161"/>
      <c r="AD54" s="161"/>
      <c r="AE54" s="161"/>
      <c r="AF54" s="161"/>
      <c r="AG54" s="161"/>
      <c r="AH54" s="161"/>
      <c r="AI54" s="161"/>
      <c r="AJ54" s="161"/>
      <c r="AK54" s="161"/>
      <c r="AL54" s="161"/>
      <c r="AM54" s="161"/>
      <c r="AN54" s="161"/>
      <c r="AO54" s="161"/>
      <c r="AP54" s="161"/>
      <c r="AQ54" s="161"/>
      <c r="AR54" s="161"/>
      <c r="AS54" s="161"/>
      <c r="AT54" s="161"/>
      <c r="AU54" s="161"/>
      <c r="AV54" s="161"/>
      <c r="AW54" s="161"/>
      <c r="AX54" s="161"/>
      <c r="AY54" s="161"/>
      <c r="AZ54" s="161"/>
      <c r="BA54" s="161"/>
    </row>
    <row r="55" spans="1:53" s="12" customFormat="1" ht="16.5" x14ac:dyDescent="0.2">
      <c r="A55" s="258"/>
      <c r="B55" s="259"/>
      <c r="C55" s="259"/>
      <c r="D55" s="19"/>
      <c r="E55" s="20"/>
      <c r="F55" s="21"/>
      <c r="G55" s="230"/>
      <c r="H55" s="235"/>
      <c r="I55" s="95"/>
      <c r="J55" s="86"/>
      <c r="K55" s="86"/>
      <c r="L55" s="86"/>
      <c r="M55" s="86"/>
      <c r="N55" s="105"/>
      <c r="Q55" s="140"/>
      <c r="R55" s="158"/>
      <c r="S55" s="158"/>
      <c r="T55" s="161"/>
      <c r="U55" s="161"/>
      <c r="V55" s="161"/>
      <c r="W55" s="161"/>
      <c r="X55" s="161"/>
      <c r="Y55" s="161"/>
      <c r="Z55" s="161"/>
      <c r="AA55" s="161"/>
      <c r="AB55" s="161"/>
      <c r="AC55" s="161"/>
      <c r="AD55" s="161"/>
      <c r="AE55" s="161"/>
      <c r="AF55" s="161"/>
      <c r="AG55" s="161"/>
      <c r="AH55" s="161"/>
      <c r="AI55" s="161"/>
      <c r="AJ55" s="161"/>
      <c r="AK55" s="161"/>
      <c r="AL55" s="161"/>
      <c r="AM55" s="161"/>
      <c r="AN55" s="161"/>
      <c r="AO55" s="161"/>
      <c r="AP55" s="161"/>
      <c r="AQ55" s="161"/>
      <c r="AR55" s="161"/>
      <c r="AS55" s="161"/>
      <c r="AT55" s="161"/>
      <c r="AU55" s="161"/>
      <c r="AV55" s="161"/>
      <c r="AW55" s="161"/>
      <c r="AX55" s="161"/>
      <c r="AY55" s="161"/>
      <c r="AZ55" s="161"/>
      <c r="BA55" s="161"/>
    </row>
    <row r="56" spans="1:53" s="5" customFormat="1" ht="18" x14ac:dyDescent="0.2">
      <c r="A56" s="200" t="s">
        <v>35</v>
      </c>
      <c r="B56" s="201"/>
      <c r="C56" s="202"/>
      <c r="D56" s="247"/>
      <c r="E56" s="203"/>
      <c r="F56" s="228"/>
      <c r="G56" s="203"/>
      <c r="H56" s="236"/>
      <c r="I56" s="97"/>
      <c r="J56" s="86"/>
      <c r="K56" s="86"/>
      <c r="L56" s="86"/>
      <c r="M56" s="86"/>
      <c r="N56" s="105"/>
      <c r="Q56" s="140"/>
      <c r="R56" s="158"/>
      <c r="S56" s="158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59"/>
    </row>
    <row r="57" spans="1:53" s="13" customFormat="1" ht="18" x14ac:dyDescent="0.2">
      <c r="A57" s="197" t="s">
        <v>61</v>
      </c>
      <c r="B57" s="198"/>
      <c r="C57" s="198"/>
      <c r="D57" s="246"/>
      <c r="E57" s="199"/>
      <c r="F57" s="227"/>
      <c r="G57" s="199"/>
      <c r="H57" s="234"/>
      <c r="I57" s="117"/>
      <c r="J57" s="84"/>
      <c r="K57" s="84"/>
      <c r="L57" s="84"/>
      <c r="M57" s="84"/>
      <c r="N57" s="103"/>
      <c r="Q57" s="131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</row>
    <row r="58" spans="1:53" s="11" customFormat="1" ht="16.5" x14ac:dyDescent="0.2">
      <c r="A58" s="68"/>
      <c r="B58" s="74"/>
      <c r="C58" s="74"/>
      <c r="D58" s="19"/>
      <c r="E58" s="20"/>
      <c r="F58" s="21"/>
      <c r="G58" s="230"/>
      <c r="H58" s="235"/>
      <c r="I58" s="95"/>
      <c r="J58" s="85"/>
      <c r="K58" s="85"/>
      <c r="L58" s="85"/>
      <c r="M58" s="85"/>
      <c r="N58" s="104"/>
      <c r="Q58" s="140"/>
      <c r="R58" s="158"/>
      <c r="S58" s="158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8"/>
      <c r="AN58" s="158"/>
      <c r="AO58" s="158"/>
      <c r="AP58" s="158"/>
      <c r="AQ58" s="158"/>
      <c r="AR58" s="158"/>
      <c r="AS58" s="158"/>
      <c r="AT58" s="158"/>
      <c r="AU58" s="158"/>
      <c r="AV58" s="158"/>
      <c r="AW58" s="158"/>
      <c r="AX58" s="158"/>
      <c r="AY58" s="158"/>
      <c r="AZ58" s="158"/>
      <c r="BA58" s="158"/>
    </row>
    <row r="59" spans="1:53" ht="18" x14ac:dyDescent="0.2">
      <c r="A59" s="200" t="s">
        <v>35</v>
      </c>
      <c r="B59" s="201"/>
      <c r="C59" s="202"/>
      <c r="D59" s="247"/>
      <c r="E59" s="203"/>
      <c r="F59" s="228"/>
      <c r="G59" s="203"/>
      <c r="H59" s="236"/>
      <c r="I59" s="97"/>
      <c r="J59" s="85"/>
      <c r="K59" s="85"/>
      <c r="L59" s="85"/>
      <c r="M59" s="85"/>
      <c r="N59" s="104"/>
      <c r="Q59" s="130"/>
    </row>
    <row r="60" spans="1:53" s="13" customFormat="1" ht="18" x14ac:dyDescent="0.2">
      <c r="A60" s="197" t="s">
        <v>62</v>
      </c>
      <c r="B60" s="198"/>
      <c r="C60" s="198"/>
      <c r="D60" s="246"/>
      <c r="E60" s="199"/>
      <c r="F60" s="227"/>
      <c r="G60" s="199"/>
      <c r="H60" s="234"/>
      <c r="I60" s="117"/>
      <c r="J60" s="84"/>
      <c r="K60" s="84"/>
      <c r="L60" s="84"/>
      <c r="M60" s="84"/>
      <c r="N60" s="103"/>
      <c r="Q60" s="131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</row>
    <row r="61" spans="1:53" s="11" customFormat="1" ht="16.5" x14ac:dyDescent="0.2">
      <c r="A61" s="68"/>
      <c r="B61" s="74"/>
      <c r="C61" s="74"/>
      <c r="D61" s="19"/>
      <c r="E61" s="20"/>
      <c r="F61" s="21"/>
      <c r="G61" s="230"/>
      <c r="H61" s="235"/>
      <c r="I61" s="95"/>
      <c r="J61" s="85"/>
      <c r="K61" s="85"/>
      <c r="L61" s="85"/>
      <c r="M61" s="85"/>
      <c r="N61" s="104"/>
      <c r="Q61" s="140"/>
      <c r="R61" s="158"/>
      <c r="S61" s="158"/>
      <c r="T61" s="158"/>
      <c r="U61" s="158"/>
      <c r="V61" s="158"/>
      <c r="W61" s="158"/>
      <c r="X61" s="158"/>
      <c r="Y61" s="158"/>
      <c r="Z61" s="158"/>
      <c r="AA61" s="158"/>
      <c r="AB61" s="158"/>
      <c r="AC61" s="158"/>
      <c r="AD61" s="158"/>
      <c r="AE61" s="158"/>
      <c r="AF61" s="158"/>
      <c r="AG61" s="158"/>
      <c r="AH61" s="158"/>
      <c r="AI61" s="158"/>
      <c r="AJ61" s="158"/>
      <c r="AK61" s="158"/>
      <c r="AL61" s="158"/>
      <c r="AM61" s="158"/>
      <c r="AN61" s="158"/>
      <c r="AO61" s="158"/>
      <c r="AP61" s="158"/>
      <c r="AQ61" s="158"/>
      <c r="AR61" s="158"/>
      <c r="AS61" s="158"/>
      <c r="AT61" s="158"/>
      <c r="AU61" s="158"/>
      <c r="AV61" s="158"/>
      <c r="AW61" s="158"/>
      <c r="AX61" s="158"/>
      <c r="AY61" s="158"/>
      <c r="AZ61" s="158"/>
      <c r="BA61" s="158"/>
    </row>
    <row r="62" spans="1:53" ht="18" x14ac:dyDescent="0.2">
      <c r="A62" s="200" t="s">
        <v>35</v>
      </c>
      <c r="B62" s="201"/>
      <c r="C62" s="202"/>
      <c r="D62" s="247"/>
      <c r="E62" s="203"/>
      <c r="F62" s="228"/>
      <c r="G62" s="203"/>
      <c r="H62" s="236"/>
      <c r="I62" s="97"/>
      <c r="J62" s="85"/>
      <c r="K62" s="85"/>
      <c r="L62" s="85"/>
      <c r="M62" s="85"/>
      <c r="N62" s="104"/>
      <c r="Q62" s="130"/>
    </row>
    <row r="63" spans="1:53" s="13" customFormat="1" ht="18" x14ac:dyDescent="0.2">
      <c r="A63" s="208" t="s">
        <v>3</v>
      </c>
      <c r="B63" s="209">
        <f>SUM(B45:B62)</f>
        <v>0</v>
      </c>
      <c r="C63" s="214">
        <f>SUM(C45:C62)</f>
        <v>0</v>
      </c>
      <c r="D63" s="250"/>
      <c r="E63" s="211"/>
      <c r="F63" s="219"/>
      <c r="G63" s="211"/>
      <c r="H63" s="239"/>
      <c r="I63" s="106">
        <f>SUM(I45:I62)</f>
        <v>0</v>
      </c>
      <c r="J63" s="28">
        <f>IF(B63-C63&gt;0,B63-C63,0)</f>
        <v>0</v>
      </c>
      <c r="K63" s="28">
        <f>IF(B63-C63&gt;0,0,B63-C63)</f>
        <v>0</v>
      </c>
      <c r="L63" s="28">
        <f>IF(B63=0,20000/7.5345,B63*0.2)</f>
        <v>2654.4561682925209</v>
      </c>
      <c r="M63" s="29">
        <f>IF(C63&gt;13272.28,IF((B63+L63)&lt;13272.28,L63,13272.28-B63),IF(AND(K63&lt;0,-K63&gt;L63),L63,-K63))</f>
        <v>0</v>
      </c>
      <c r="N63" s="27">
        <f>IF(C63&gt;13272.28,-(C63-B63)+M63,IF(C63+I63&gt;B63+L63,(B63+L63)-(C63+I63),IF(AND(I63&lt;0,IF(-K63&gt;L63,M63+K63,0)&lt;0),0,IF(-K63&gt;L63,M63+K63,0))))</f>
        <v>0</v>
      </c>
      <c r="Q63" s="257"/>
      <c r="R63" s="149"/>
      <c r="S63" s="149"/>
      <c r="T63" s="149"/>
      <c r="U63" s="149"/>
      <c r="V63" s="149"/>
      <c r="W63" s="149"/>
      <c r="X63" s="149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</row>
    <row r="64" spans="1:53" s="13" customFormat="1" ht="18" x14ac:dyDescent="0.2">
      <c r="A64" s="212" t="s">
        <v>81</v>
      </c>
      <c r="B64" s="195"/>
      <c r="C64" s="195"/>
      <c r="D64" s="225"/>
      <c r="E64" s="225"/>
      <c r="F64" s="195"/>
      <c r="G64" s="221"/>
      <c r="H64" s="232"/>
      <c r="I64" s="93"/>
      <c r="J64" s="25"/>
      <c r="K64" s="25"/>
      <c r="L64" s="25"/>
      <c r="M64" s="25"/>
      <c r="N64" s="26"/>
      <c r="Q64" s="131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</row>
    <row r="65" spans="1:53" s="13" customFormat="1" ht="16.5" x14ac:dyDescent="0.2">
      <c r="A65" s="181"/>
      <c r="B65" s="74"/>
      <c r="C65" s="71"/>
      <c r="D65" s="19"/>
      <c r="E65" s="20"/>
      <c r="F65" s="21"/>
      <c r="G65" s="230"/>
      <c r="H65" s="235"/>
      <c r="I65" s="95"/>
      <c r="J65" s="90"/>
      <c r="K65" s="90"/>
      <c r="L65" s="90"/>
      <c r="M65" s="90"/>
      <c r="N65" s="109"/>
      <c r="Q65" s="131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</row>
    <row r="66" spans="1:53" s="13" customFormat="1" ht="18" x14ac:dyDescent="0.2">
      <c r="A66" s="200" t="s">
        <v>35</v>
      </c>
      <c r="B66" s="201"/>
      <c r="C66" s="215"/>
      <c r="D66" s="247"/>
      <c r="E66" s="203"/>
      <c r="F66" s="228"/>
      <c r="G66" s="203"/>
      <c r="H66" s="236"/>
      <c r="I66" s="97"/>
      <c r="J66" s="85"/>
      <c r="K66" s="85"/>
      <c r="L66" s="85"/>
      <c r="M66" s="85"/>
      <c r="N66" s="104"/>
      <c r="Q66" s="131"/>
      <c r="R66" s="149"/>
      <c r="S66" s="149"/>
      <c r="T66" s="149"/>
      <c r="U66" s="149"/>
      <c r="V66" s="149"/>
      <c r="W66" s="149"/>
      <c r="X66" s="149"/>
      <c r="Y66" s="149"/>
      <c r="Z66" s="149"/>
      <c r="AA66" s="149"/>
      <c r="AB66" s="149"/>
      <c r="AC66" s="149"/>
      <c r="AD66" s="149"/>
      <c r="AE66" s="149"/>
      <c r="AF66" s="149"/>
      <c r="AG66" s="149"/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</row>
    <row r="67" spans="1:53" s="13" customFormat="1" ht="18.75" thickBot="1" x14ac:dyDescent="0.25">
      <c r="A67" s="216" t="s">
        <v>4</v>
      </c>
      <c r="B67" s="72">
        <f>SUM(B65:B66)</f>
        <v>0</v>
      </c>
      <c r="C67" s="73">
        <f>SUM(C65:C66)</f>
        <v>0</v>
      </c>
      <c r="D67" s="251"/>
      <c r="E67" s="217"/>
      <c r="F67" s="220"/>
      <c r="G67" s="217"/>
      <c r="H67" s="240"/>
      <c r="I67" s="110">
        <f>SUM(I65:I66)</f>
        <v>0</v>
      </c>
      <c r="J67" s="28">
        <f>IF(B67-C67&gt;0,B67-C67,0)</f>
        <v>0</v>
      </c>
      <c r="K67" s="28">
        <f>IF(B67-C67&gt;0,0,B67-C67)</f>
        <v>0</v>
      </c>
      <c r="L67" s="28">
        <f>IF(B67=0,20000/7.5345,B67*0.2)</f>
        <v>2654.4561682925209</v>
      </c>
      <c r="M67" s="29">
        <f>IF(AND(K67&lt;0,-K67&gt;L67),L67,-K67)</f>
        <v>0</v>
      </c>
      <c r="N67" s="27">
        <f>IF(C67+I67&gt;B67+L67,(B67+L67)-(C67+I67),IF(AND(I67&lt;0,IF(-K67&gt;L67,M67+K67,0)&lt;0),0,IF(-K67&gt;L67,M67+K67,0)))</f>
        <v>0</v>
      </c>
      <c r="Q67" s="131"/>
      <c r="R67" s="149"/>
      <c r="S67" s="149"/>
      <c r="T67" s="149"/>
      <c r="U67" s="149"/>
      <c r="V67" s="149"/>
      <c r="W67" s="149"/>
      <c r="X67" s="149"/>
      <c r="Y67" s="149"/>
      <c r="Z67" s="149"/>
      <c r="AA67" s="149"/>
      <c r="AB67" s="149"/>
      <c r="AC67" s="149"/>
      <c r="AD67" s="149"/>
      <c r="AE67" s="149"/>
      <c r="AF67" s="149"/>
      <c r="AG67" s="149"/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</row>
    <row r="68" spans="1:53" s="13" customFormat="1" ht="18" x14ac:dyDescent="0.2">
      <c r="A68" s="212" t="s">
        <v>42</v>
      </c>
      <c r="B68" s="195"/>
      <c r="C68" s="195"/>
      <c r="D68" s="225"/>
      <c r="E68" s="225"/>
      <c r="F68" s="195"/>
      <c r="G68" s="221"/>
      <c r="H68" s="232"/>
      <c r="I68" s="93"/>
      <c r="J68" s="182"/>
      <c r="K68" s="182"/>
      <c r="L68" s="182"/>
      <c r="M68" s="182"/>
      <c r="N68" s="183"/>
      <c r="Q68" s="131"/>
      <c r="R68" s="149"/>
      <c r="S68" s="149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149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149"/>
      <c r="AQ68" s="149"/>
      <c r="AR68" s="149"/>
      <c r="AS68" s="149"/>
      <c r="AT68" s="149"/>
      <c r="AU68" s="149"/>
      <c r="AV68" s="149"/>
      <c r="AW68" s="149"/>
      <c r="AX68" s="149"/>
      <c r="AY68" s="149"/>
      <c r="AZ68" s="149"/>
      <c r="BA68" s="149"/>
    </row>
    <row r="69" spans="1:53" s="11" customFormat="1" ht="16.5" x14ac:dyDescent="0.2">
      <c r="A69" s="181"/>
      <c r="B69" s="74"/>
      <c r="C69" s="71"/>
      <c r="D69" s="19"/>
      <c r="E69" s="20"/>
      <c r="F69" s="21"/>
      <c r="G69" s="230"/>
      <c r="H69" s="235"/>
      <c r="I69" s="95"/>
      <c r="J69" s="90"/>
      <c r="K69" s="90"/>
      <c r="L69" s="90"/>
      <c r="M69" s="90"/>
      <c r="N69" s="109"/>
      <c r="Q69" s="140"/>
      <c r="R69" s="158"/>
      <c r="S69" s="158"/>
      <c r="T69" s="158"/>
      <c r="U69" s="158"/>
      <c r="V69" s="158"/>
      <c r="W69" s="158"/>
      <c r="X69" s="158"/>
      <c r="Y69" s="158"/>
      <c r="Z69" s="158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8"/>
      <c r="AX69" s="158"/>
      <c r="AY69" s="158"/>
      <c r="AZ69" s="158"/>
      <c r="BA69" s="158"/>
    </row>
    <row r="70" spans="1:53" ht="18" x14ac:dyDescent="0.2">
      <c r="A70" s="200" t="s">
        <v>35</v>
      </c>
      <c r="B70" s="201"/>
      <c r="C70" s="215"/>
      <c r="D70" s="247"/>
      <c r="E70" s="203"/>
      <c r="F70" s="228"/>
      <c r="G70" s="203"/>
      <c r="H70" s="236"/>
      <c r="I70" s="97"/>
      <c r="J70" s="85"/>
      <c r="K70" s="85"/>
      <c r="L70" s="85"/>
      <c r="M70" s="85"/>
      <c r="N70" s="104"/>
      <c r="Q70" s="130"/>
    </row>
    <row r="71" spans="1:53" s="13" customFormat="1" ht="18.75" thickBot="1" x14ac:dyDescent="0.25">
      <c r="A71" s="216" t="s">
        <v>74</v>
      </c>
      <c r="B71" s="72">
        <f>SUM(B69:B70)</f>
        <v>0</v>
      </c>
      <c r="C71" s="73">
        <f>SUM(C69:C70)</f>
        <v>0</v>
      </c>
      <c r="D71" s="251"/>
      <c r="E71" s="217"/>
      <c r="F71" s="220"/>
      <c r="G71" s="217"/>
      <c r="H71" s="240"/>
      <c r="I71" s="110">
        <f>SUM(I69:I70)</f>
        <v>0</v>
      </c>
      <c r="J71" s="28">
        <f>IF(B71-C71&gt;0,B71-C71,0)</f>
        <v>0</v>
      </c>
      <c r="K71" s="28">
        <f>IF(B71-C71&gt;0,0,B71-C71)</f>
        <v>0</v>
      </c>
      <c r="L71" s="28">
        <v>0</v>
      </c>
      <c r="M71" s="29">
        <f>IF(AND(K71&lt;0,-K71&gt;L71),L71,-K71)</f>
        <v>0</v>
      </c>
      <c r="N71" s="27">
        <f>IF(C71+I71&gt;B71+L71,(B71+L71)-(C71+I71),IF(AND(I71&lt;0,IF(-K71&gt;L71,M71+K71,0)&lt;0),0,IF(-K71&gt;L71,M71+K71,0)))</f>
        <v>0</v>
      </c>
      <c r="Q71" s="131"/>
      <c r="R71" s="149"/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49"/>
      <c r="AG71" s="149"/>
      <c r="AH71" s="149"/>
      <c r="AI71" s="149"/>
      <c r="AJ71" s="149"/>
      <c r="AK71" s="149"/>
      <c r="AL71" s="149"/>
      <c r="AM71" s="149"/>
      <c r="AN71" s="149"/>
      <c r="AO71" s="149"/>
      <c r="AP71" s="149"/>
      <c r="AQ71" s="149"/>
      <c r="AR71" s="149"/>
      <c r="AS71" s="149"/>
      <c r="AT71" s="149"/>
      <c r="AU71" s="149"/>
      <c r="AV71" s="149"/>
      <c r="AW71" s="149"/>
      <c r="AX71" s="149"/>
      <c r="AY71" s="149"/>
      <c r="AZ71" s="149"/>
      <c r="BA71" s="149"/>
    </row>
    <row r="72" spans="1:53" s="13" customFormat="1" ht="24.6" customHeight="1" thickBot="1" x14ac:dyDescent="0.25">
      <c r="A72" s="218" t="s">
        <v>48</v>
      </c>
      <c r="B72" s="69">
        <f>B71+B67+B63+B43+B32+B27</f>
        <v>0</v>
      </c>
      <c r="C72" s="70">
        <f>C71+C67+C63+C43+C32+C27</f>
        <v>0</v>
      </c>
      <c r="D72" s="222" t="str">
        <f>IF($C$72&gt;$B$72,"ᐊ   Ostvareno ne može biti veće od planiranog!!","")</f>
        <v/>
      </c>
      <c r="E72" s="223"/>
      <c r="F72" s="75"/>
      <c r="G72" s="223"/>
      <c r="H72" s="241"/>
      <c r="I72" s="111">
        <f t="shared" ref="I72:N72" si="0">I71+I67+I63+I43+I32+I27</f>
        <v>0</v>
      </c>
      <c r="J72" s="91">
        <f t="shared" si="0"/>
        <v>0</v>
      </c>
      <c r="K72" s="91">
        <f t="shared" si="0"/>
        <v>0</v>
      </c>
      <c r="L72" s="91">
        <f t="shared" si="0"/>
        <v>13272.280841462605</v>
      </c>
      <c r="M72" s="91">
        <f t="shared" si="0"/>
        <v>0</v>
      </c>
      <c r="N72" s="30">
        <f t="shared" si="0"/>
        <v>0</v>
      </c>
      <c r="Q72" s="131"/>
      <c r="R72" s="149"/>
      <c r="S72" s="149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149"/>
      <c r="AF72" s="149"/>
      <c r="AG72" s="149"/>
      <c r="AH72" s="149"/>
      <c r="AI72" s="149"/>
      <c r="AJ72" s="149"/>
      <c r="AK72" s="149"/>
      <c r="AL72" s="149"/>
      <c r="AM72" s="149"/>
      <c r="AN72" s="149"/>
      <c r="AO72" s="149"/>
      <c r="AP72" s="149"/>
      <c r="AQ72" s="149"/>
      <c r="AR72" s="149"/>
      <c r="AS72" s="149"/>
      <c r="AT72" s="149"/>
      <c r="AU72" s="149"/>
      <c r="AV72" s="149"/>
      <c r="AW72" s="149"/>
      <c r="AX72" s="149"/>
      <c r="AY72" s="149"/>
      <c r="AZ72" s="149"/>
      <c r="BA72" s="149"/>
    </row>
    <row r="73" spans="1:53" s="6" customFormat="1" ht="17.25" thickBot="1" x14ac:dyDescent="0.25">
      <c r="A73" s="177"/>
      <c r="B73" s="178"/>
      <c r="C73" s="178"/>
      <c r="D73" s="226"/>
      <c r="E73" s="226"/>
      <c r="F73" s="179"/>
      <c r="G73" s="224"/>
      <c r="H73" s="233"/>
      <c r="I73" s="31"/>
      <c r="J73" s="31"/>
      <c r="K73" s="31"/>
      <c r="L73" s="31"/>
      <c r="M73" s="31"/>
      <c r="N73" s="31"/>
      <c r="Q73" s="143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162"/>
      <c r="AD73" s="162"/>
      <c r="AE73" s="162"/>
      <c r="AF73" s="162"/>
      <c r="AG73" s="162"/>
      <c r="AH73" s="162"/>
      <c r="AI73" s="162"/>
      <c r="AJ73" s="162"/>
      <c r="AK73" s="162"/>
      <c r="AL73" s="162"/>
      <c r="AM73" s="162"/>
      <c r="AN73" s="162"/>
      <c r="AO73" s="162"/>
      <c r="AP73" s="162"/>
      <c r="AQ73" s="162"/>
      <c r="AR73" s="162"/>
      <c r="AS73" s="162"/>
      <c r="AT73" s="162"/>
      <c r="AU73" s="162"/>
      <c r="AV73" s="162"/>
      <c r="AW73" s="162"/>
      <c r="AX73" s="162"/>
      <c r="AY73" s="162"/>
      <c r="AZ73" s="162"/>
      <c r="BA73" s="162"/>
    </row>
    <row r="74" spans="1:53" ht="75" customHeight="1" x14ac:dyDescent="0.2">
      <c r="A74" s="245" t="s">
        <v>73</v>
      </c>
      <c r="B74" s="123"/>
      <c r="C74" s="123"/>
      <c r="D74" s="123"/>
      <c r="E74" s="123"/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</row>
    <row r="75" spans="1:53" x14ac:dyDescent="0.2">
      <c r="A75" s="242" t="s">
        <v>65</v>
      </c>
      <c r="B75" s="123"/>
      <c r="C75" s="123"/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</row>
    <row r="76" spans="1:53" x14ac:dyDescent="0.2">
      <c r="A76" s="123"/>
      <c r="B76" s="123"/>
      <c r="C76" s="123"/>
      <c r="D76" s="123"/>
      <c r="E76" s="123"/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</row>
    <row r="77" spans="1:53" s="22" customFormat="1" ht="21" hidden="1" customHeight="1" outlineLevel="1" x14ac:dyDescent="0.2">
      <c r="A77" s="287" t="s">
        <v>17</v>
      </c>
      <c r="B77" s="288"/>
      <c r="C77" s="288"/>
      <c r="D77" s="288"/>
      <c r="E77" s="288"/>
      <c r="F77" s="288"/>
      <c r="G77" s="288"/>
      <c r="H77" s="289"/>
      <c r="Q77" s="144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8"/>
      <c r="AM77" s="128"/>
      <c r="AN77" s="128"/>
      <c r="AO77" s="128"/>
      <c r="AP77" s="128"/>
      <c r="AQ77" s="128"/>
      <c r="AR77" s="128"/>
      <c r="AS77" s="128"/>
      <c r="AT77" s="128"/>
      <c r="AU77" s="128"/>
      <c r="AV77" s="128"/>
      <c r="AW77" s="128"/>
      <c r="AX77" s="128"/>
      <c r="AY77" s="128"/>
      <c r="AZ77" s="128"/>
      <c r="BA77" s="128"/>
    </row>
    <row r="78" spans="1:53" s="22" customFormat="1" ht="16.5" hidden="1" customHeight="1" outlineLevel="1" thickBot="1" x14ac:dyDescent="0.25">
      <c r="A78" s="290"/>
      <c r="B78" s="291"/>
      <c r="C78" s="291"/>
      <c r="D78" s="291"/>
      <c r="E78" s="291"/>
      <c r="F78" s="292"/>
      <c r="G78" s="292"/>
      <c r="H78" s="293"/>
      <c r="Q78" s="144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8"/>
      <c r="AM78" s="128"/>
      <c r="AN78" s="128"/>
      <c r="AO78" s="128"/>
      <c r="AP78" s="128"/>
      <c r="AQ78" s="128"/>
      <c r="AR78" s="128"/>
      <c r="AS78" s="128"/>
      <c r="AT78" s="128"/>
      <c r="AU78" s="128"/>
      <c r="AV78" s="128"/>
      <c r="AW78" s="128"/>
      <c r="AX78" s="128"/>
      <c r="AY78" s="128"/>
      <c r="AZ78" s="128"/>
      <c r="BA78" s="128"/>
    </row>
    <row r="79" spans="1:53" s="22" customFormat="1" ht="22.5" hidden="1" outlineLevel="1" x14ac:dyDescent="0.2">
      <c r="A79" s="112" t="s">
        <v>6</v>
      </c>
      <c r="B79" s="113" t="s">
        <v>38</v>
      </c>
      <c r="C79" s="113" t="s">
        <v>39</v>
      </c>
      <c r="D79" s="277" t="s">
        <v>18</v>
      </c>
      <c r="E79" s="114" t="s">
        <v>19</v>
      </c>
      <c r="G79" s="123"/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8"/>
      <c r="AM79" s="128"/>
      <c r="AN79" s="128"/>
      <c r="AO79" s="128"/>
      <c r="AP79" s="128"/>
      <c r="AQ79" s="128"/>
      <c r="AR79" s="128"/>
      <c r="AS79" s="128"/>
      <c r="AT79" s="128"/>
      <c r="AU79" s="128"/>
      <c r="AV79" s="128"/>
      <c r="AW79" s="128"/>
      <c r="AX79" s="128"/>
      <c r="AY79" s="128"/>
      <c r="AZ79" s="128"/>
      <c r="BA79" s="128"/>
    </row>
    <row r="80" spans="1:53" s="22" customFormat="1" ht="33" hidden="1" customHeight="1" outlineLevel="1" x14ac:dyDescent="0.2">
      <c r="A80" s="294"/>
      <c r="B80" s="62" t="s">
        <v>40</v>
      </c>
      <c r="C80" s="62" t="s">
        <v>40</v>
      </c>
      <c r="D80" s="278"/>
      <c r="E80" s="115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8"/>
      <c r="AM80" s="128"/>
      <c r="AN80" s="128"/>
      <c r="AO80" s="128"/>
      <c r="AP80" s="128"/>
      <c r="AQ80" s="128"/>
      <c r="AR80" s="128"/>
      <c r="AS80" s="128"/>
      <c r="AT80" s="128"/>
      <c r="AU80" s="128"/>
      <c r="AV80" s="128"/>
      <c r="AW80" s="128"/>
      <c r="AX80" s="128"/>
      <c r="AY80" s="128"/>
      <c r="AZ80" s="128"/>
      <c r="BA80" s="128"/>
    </row>
    <row r="81" spans="1:53" s="22" customFormat="1" ht="15" hidden="1" outlineLevel="1" x14ac:dyDescent="0.2">
      <c r="A81" s="295"/>
      <c r="B81" s="24" t="s">
        <v>5</v>
      </c>
      <c r="C81" s="24" t="s">
        <v>5</v>
      </c>
      <c r="D81" s="34"/>
      <c r="E81" s="23" t="s">
        <v>5</v>
      </c>
      <c r="F81" s="123"/>
      <c r="G81" s="123"/>
      <c r="H81" s="123"/>
      <c r="I81" s="123"/>
      <c r="J81" s="123"/>
      <c r="K81" s="123"/>
      <c r="L81" s="123"/>
      <c r="M81" s="123"/>
      <c r="N81" s="123"/>
      <c r="O81" s="123"/>
      <c r="P81" s="123"/>
      <c r="Q81" s="123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8"/>
      <c r="AM81" s="128"/>
      <c r="AN81" s="128"/>
      <c r="AO81" s="128"/>
      <c r="AP81" s="128"/>
      <c r="AQ81" s="128"/>
      <c r="AR81" s="128"/>
      <c r="AS81" s="128"/>
      <c r="AT81" s="128"/>
      <c r="AU81" s="128"/>
      <c r="AV81" s="128"/>
      <c r="AW81" s="128"/>
      <c r="AX81" s="128"/>
      <c r="AY81" s="128"/>
      <c r="AZ81" s="128"/>
      <c r="BA81" s="128"/>
    </row>
    <row r="82" spans="1:53" s="32" customFormat="1" ht="18" hidden="1" outlineLevel="1" x14ac:dyDescent="0.2">
      <c r="A82" s="35" t="s">
        <v>12</v>
      </c>
      <c r="B82" s="36"/>
      <c r="C82" s="36"/>
      <c r="D82" s="37">
        <v>1</v>
      </c>
      <c r="E82" s="38"/>
      <c r="F82" s="123"/>
      <c r="G82" s="123"/>
      <c r="H82" s="123"/>
      <c r="I82" s="123"/>
      <c r="J82" s="123"/>
      <c r="K82" s="123"/>
      <c r="L82" s="123"/>
      <c r="M82" s="123"/>
      <c r="N82" s="123"/>
      <c r="O82" s="123"/>
      <c r="P82" s="123"/>
      <c r="Q82" s="12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63"/>
      <c r="AE82" s="163"/>
      <c r="AF82" s="163"/>
      <c r="AG82" s="163"/>
      <c r="AH82" s="163"/>
      <c r="AI82" s="163"/>
      <c r="AJ82" s="163"/>
      <c r="AK82" s="163"/>
      <c r="AL82" s="163"/>
      <c r="AM82" s="163"/>
      <c r="AN82" s="163"/>
      <c r="AO82" s="163"/>
      <c r="AP82" s="163"/>
      <c r="AQ82" s="163"/>
      <c r="AR82" s="163"/>
      <c r="AS82" s="163"/>
      <c r="AT82" s="163"/>
      <c r="AU82" s="163"/>
      <c r="AV82" s="163"/>
      <c r="AW82" s="163"/>
      <c r="AX82" s="163"/>
      <c r="AY82" s="163"/>
      <c r="AZ82" s="163"/>
      <c r="BA82" s="163"/>
    </row>
    <row r="83" spans="1:53" s="22" customFormat="1" ht="16.5" hidden="1" outlineLevel="1" x14ac:dyDescent="0.2">
      <c r="A83" s="39"/>
      <c r="B83" s="55"/>
      <c r="C83" s="74"/>
      <c r="D83" s="37">
        <v>2</v>
      </c>
      <c r="E83" s="38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8"/>
      <c r="AM83" s="128"/>
      <c r="AN83" s="128"/>
      <c r="AO83" s="128"/>
      <c r="AP83" s="128"/>
      <c r="AQ83" s="128"/>
      <c r="AR83" s="128"/>
      <c r="AS83" s="128"/>
      <c r="AT83" s="128"/>
      <c r="AU83" s="128"/>
      <c r="AV83" s="128"/>
      <c r="AW83" s="128"/>
      <c r="AX83" s="128"/>
      <c r="AY83" s="128"/>
      <c r="AZ83" s="128"/>
      <c r="BA83" s="128"/>
    </row>
    <row r="84" spans="1:53" s="22" customFormat="1" ht="16.5" hidden="1" outlineLevel="1" x14ac:dyDescent="0.2">
      <c r="A84" s="40"/>
      <c r="B84" s="55"/>
      <c r="C84" s="74"/>
      <c r="D84" s="37">
        <v>3</v>
      </c>
      <c r="E84" s="38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8"/>
      <c r="AM84" s="128"/>
      <c r="AN84" s="128"/>
      <c r="AO84" s="128"/>
      <c r="AP84" s="128"/>
      <c r="AQ84" s="128"/>
      <c r="AR84" s="128"/>
      <c r="AS84" s="128"/>
      <c r="AT84" s="128"/>
      <c r="AU84" s="128"/>
      <c r="AV84" s="128"/>
      <c r="AW84" s="128"/>
      <c r="AX84" s="128"/>
      <c r="AY84" s="128"/>
      <c r="AZ84" s="128"/>
      <c r="BA84" s="128"/>
    </row>
    <row r="85" spans="1:53" s="22" customFormat="1" ht="16.5" hidden="1" outlineLevel="1" x14ac:dyDescent="0.2">
      <c r="A85" s="41" t="s">
        <v>7</v>
      </c>
      <c r="B85" s="42"/>
      <c r="C85" s="121"/>
      <c r="D85" s="37">
        <v>4</v>
      </c>
      <c r="E85" s="38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8"/>
      <c r="AM85" s="128"/>
      <c r="AN85" s="128"/>
      <c r="AO85" s="128"/>
      <c r="AP85" s="128"/>
      <c r="AQ85" s="128"/>
      <c r="AR85" s="128"/>
      <c r="AS85" s="128"/>
      <c r="AT85" s="128"/>
      <c r="AU85" s="128"/>
      <c r="AV85" s="128"/>
      <c r="AW85" s="128"/>
      <c r="AX85" s="128"/>
      <c r="AY85" s="128"/>
      <c r="AZ85" s="128"/>
      <c r="BA85" s="128"/>
    </row>
    <row r="86" spans="1:53" s="32" customFormat="1" ht="18.75" hidden="1" outlineLevel="1" thickBot="1" x14ac:dyDescent="0.25">
      <c r="A86" s="43" t="s">
        <v>10</v>
      </c>
      <c r="B86" s="184">
        <f>SUM(B82:B85)</f>
        <v>0</v>
      </c>
      <c r="C86" s="184">
        <f>SUM(C82:C85)</f>
        <v>0</v>
      </c>
      <c r="D86" s="37">
        <v>5</v>
      </c>
      <c r="E86" s="38"/>
      <c r="F86" s="123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63"/>
      <c r="S86" s="163"/>
      <c r="T86" s="163"/>
      <c r="U86" s="163"/>
      <c r="V86" s="163"/>
      <c r="W86" s="163"/>
      <c r="X86" s="163"/>
      <c r="Y86" s="163"/>
      <c r="Z86" s="163"/>
      <c r="AA86" s="163"/>
      <c r="AB86" s="163"/>
      <c r="AC86" s="163"/>
      <c r="AD86" s="163"/>
      <c r="AE86" s="163"/>
      <c r="AF86" s="163"/>
      <c r="AG86" s="163"/>
      <c r="AH86" s="163"/>
      <c r="AI86" s="163"/>
      <c r="AJ86" s="163"/>
      <c r="AK86" s="163"/>
      <c r="AL86" s="163"/>
      <c r="AM86" s="163"/>
      <c r="AN86" s="163"/>
      <c r="AO86" s="163"/>
      <c r="AP86" s="163"/>
      <c r="AQ86" s="163"/>
      <c r="AR86" s="163"/>
      <c r="AS86" s="163"/>
      <c r="AT86" s="163"/>
      <c r="AU86" s="163"/>
      <c r="AV86" s="163"/>
      <c r="AW86" s="163"/>
      <c r="AX86" s="163"/>
      <c r="AY86" s="163"/>
      <c r="AZ86" s="163"/>
      <c r="BA86" s="163"/>
    </row>
    <row r="87" spans="1:53" s="32" customFormat="1" ht="24.6" hidden="1" customHeight="1" outlineLevel="1" x14ac:dyDescent="0.2">
      <c r="A87" s="44" t="s">
        <v>11</v>
      </c>
      <c r="B87" s="45">
        <f>B86+B72</f>
        <v>0</v>
      </c>
      <c r="C87" s="45">
        <f>C86+C72</f>
        <v>0</v>
      </c>
      <c r="D87" s="46" t="s">
        <v>20</v>
      </c>
      <c r="E87" s="116">
        <f>SUM(E82:E86)</f>
        <v>0</v>
      </c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63"/>
      <c r="S87" s="163"/>
      <c r="T87" s="163"/>
      <c r="U87" s="163"/>
      <c r="V87" s="163"/>
      <c r="W87" s="163"/>
      <c r="X87" s="163"/>
      <c r="Y87" s="163"/>
      <c r="Z87" s="163"/>
      <c r="AA87" s="163"/>
      <c r="AB87" s="163"/>
      <c r="AC87" s="163"/>
      <c r="AD87" s="163"/>
      <c r="AE87" s="163"/>
      <c r="AF87" s="163"/>
      <c r="AG87" s="163"/>
      <c r="AH87" s="163"/>
      <c r="AI87" s="163"/>
      <c r="AJ87" s="163"/>
      <c r="AK87" s="163"/>
      <c r="AL87" s="163"/>
      <c r="AM87" s="163"/>
      <c r="AN87" s="163"/>
      <c r="AO87" s="163"/>
      <c r="AP87" s="163"/>
      <c r="AQ87" s="163"/>
      <c r="AR87" s="163"/>
      <c r="AS87" s="163"/>
      <c r="AT87" s="163"/>
      <c r="AU87" s="163"/>
      <c r="AV87" s="163"/>
      <c r="AW87" s="163"/>
      <c r="AX87" s="163"/>
      <c r="AY87" s="163"/>
      <c r="AZ87" s="163"/>
      <c r="BA87" s="163"/>
    </row>
    <row r="88" spans="1:53" s="33" customFormat="1" ht="21.75" hidden="1" customHeight="1" outlineLevel="1" x14ac:dyDescent="0.2">
      <c r="A88" s="47"/>
      <c r="B88" s="48"/>
      <c r="C88" s="48"/>
      <c r="D88" s="254" t="s">
        <v>77</v>
      </c>
      <c r="E88" s="38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4"/>
      <c r="AE88" s="164"/>
      <c r="AF88" s="164"/>
      <c r="AG88" s="164"/>
      <c r="AH88" s="164"/>
      <c r="AI88" s="164"/>
      <c r="AJ88" s="164"/>
      <c r="AK88" s="164"/>
      <c r="AL88" s="164"/>
      <c r="AM88" s="164"/>
      <c r="AN88" s="164"/>
      <c r="AO88" s="164"/>
      <c r="AP88" s="164"/>
      <c r="AQ88" s="164"/>
      <c r="AR88" s="164"/>
      <c r="AS88" s="164"/>
      <c r="AT88" s="164"/>
      <c r="AU88" s="164"/>
      <c r="AV88" s="164"/>
      <c r="AW88" s="164"/>
      <c r="AX88" s="164"/>
      <c r="AY88" s="164"/>
      <c r="AZ88" s="164"/>
      <c r="BA88" s="164"/>
    </row>
    <row r="89" spans="1:53" s="22" customFormat="1" ht="38.25" hidden="1" customHeight="1" outlineLevel="1" thickBot="1" x14ac:dyDescent="0.25">
      <c r="A89" s="49"/>
      <c r="B89" s="61" t="s">
        <v>41</v>
      </c>
      <c r="C89" s="59">
        <f>B86-C86</f>
        <v>0</v>
      </c>
      <c r="D89" s="255" t="s">
        <v>78</v>
      </c>
      <c r="E89" s="256">
        <f>E88-E87</f>
        <v>0</v>
      </c>
      <c r="F89" s="123"/>
      <c r="G89" s="123"/>
      <c r="H89" s="123"/>
      <c r="I89" s="123"/>
      <c r="J89" s="123"/>
      <c r="K89" s="123"/>
      <c r="L89" s="123"/>
      <c r="M89" s="123"/>
      <c r="N89" s="123"/>
      <c r="O89" s="123"/>
      <c r="P89" s="123"/>
      <c r="Q89" s="123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8"/>
      <c r="AM89" s="128"/>
      <c r="AN89" s="128"/>
      <c r="AO89" s="128"/>
      <c r="AP89" s="128"/>
      <c r="AQ89" s="128"/>
      <c r="AR89" s="128"/>
      <c r="AS89" s="128"/>
      <c r="AT89" s="128"/>
      <c r="AU89" s="128"/>
      <c r="AV89" s="128"/>
      <c r="AW89" s="128"/>
      <c r="AX89" s="128"/>
      <c r="AY89" s="128"/>
      <c r="AZ89" s="128"/>
      <c r="BA89" s="128"/>
    </row>
    <row r="90" spans="1:53" s="22" customFormat="1" ht="18" hidden="1" outlineLevel="1" x14ac:dyDescent="0.35">
      <c r="A90" s="50" t="s">
        <v>21</v>
      </c>
      <c r="B90" s="172">
        <f>SUMIF(K27:K71,"&lt;0",K27:K71)</f>
        <v>0</v>
      </c>
      <c r="C90" s="171"/>
      <c r="D90" s="123"/>
      <c r="E90" s="123"/>
      <c r="F90" s="123"/>
      <c r="G90" s="123"/>
      <c r="H90" s="123"/>
      <c r="I90" s="123"/>
      <c r="J90" s="123"/>
      <c r="K90" s="123"/>
      <c r="L90" s="123"/>
      <c r="M90" s="123"/>
      <c r="N90" s="123"/>
      <c r="O90" s="123"/>
      <c r="P90" s="123"/>
      <c r="Q90" s="123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8"/>
      <c r="AM90" s="128"/>
      <c r="AN90" s="128"/>
      <c r="AO90" s="128"/>
      <c r="AP90" s="128"/>
      <c r="AQ90" s="128"/>
      <c r="AR90" s="128"/>
      <c r="AS90" s="128"/>
      <c r="AT90" s="128"/>
      <c r="AU90" s="128"/>
      <c r="AV90" s="128"/>
      <c r="AW90" s="128"/>
      <c r="AX90" s="128"/>
      <c r="AY90" s="128"/>
      <c r="AZ90" s="128"/>
      <c r="BA90" s="128"/>
    </row>
    <row r="91" spans="1:53" s="22" customFormat="1" ht="18" hidden="1" outlineLevel="1" x14ac:dyDescent="0.35">
      <c r="A91" s="51" t="s">
        <v>22</v>
      </c>
      <c r="B91" s="173">
        <f>N72</f>
        <v>0</v>
      </c>
      <c r="C91" s="171"/>
      <c r="D91" s="123"/>
      <c r="E91" s="123"/>
      <c r="F91" s="123"/>
      <c r="G91" s="123"/>
      <c r="H91" s="123"/>
      <c r="Q91" s="144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8"/>
      <c r="AM91" s="128"/>
      <c r="AN91" s="128"/>
      <c r="AO91" s="128"/>
      <c r="AP91" s="128"/>
      <c r="AQ91" s="128"/>
      <c r="AR91" s="128"/>
      <c r="AS91" s="128"/>
      <c r="AT91" s="128"/>
      <c r="AU91" s="128"/>
      <c r="AV91" s="128"/>
      <c r="AW91" s="128"/>
      <c r="AX91" s="128"/>
      <c r="AY91" s="128"/>
      <c r="AZ91" s="128"/>
      <c r="BA91" s="128"/>
    </row>
    <row r="92" spans="1:53" s="22" customFormat="1" ht="18" hidden="1" outlineLevel="1" x14ac:dyDescent="0.35">
      <c r="A92" s="51" t="s">
        <v>23</v>
      </c>
      <c r="B92" s="173">
        <f>M72</f>
        <v>0</v>
      </c>
      <c r="C92" s="171"/>
      <c r="D92" s="123"/>
      <c r="E92" s="123"/>
      <c r="F92" s="123"/>
      <c r="G92" s="123"/>
      <c r="H92" s="123"/>
      <c r="Q92" s="144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8"/>
      <c r="AM92" s="128"/>
      <c r="AN92" s="128"/>
      <c r="AO92" s="128"/>
      <c r="AP92" s="128"/>
      <c r="AQ92" s="128"/>
      <c r="AR92" s="128"/>
      <c r="AS92" s="128"/>
      <c r="AT92" s="128"/>
      <c r="AU92" s="128"/>
      <c r="AV92" s="128"/>
      <c r="AW92" s="128"/>
      <c r="AX92" s="128"/>
      <c r="AY92" s="128"/>
      <c r="AZ92" s="128"/>
      <c r="BA92" s="128"/>
    </row>
    <row r="93" spans="1:53" s="22" customFormat="1" ht="18.75" hidden="1" outlineLevel="1" thickBot="1" x14ac:dyDescent="0.4">
      <c r="A93" s="52" t="s">
        <v>24</v>
      </c>
      <c r="B93" s="174">
        <f>J72</f>
        <v>0</v>
      </c>
      <c r="C93" s="171"/>
      <c r="D93" s="123"/>
      <c r="E93" s="123"/>
      <c r="F93" s="123"/>
      <c r="G93" s="123"/>
      <c r="H93" s="123"/>
      <c r="Q93" s="144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8"/>
      <c r="AM93" s="128"/>
      <c r="AN93" s="128"/>
      <c r="AO93" s="128"/>
      <c r="AP93" s="128"/>
      <c r="AQ93" s="128"/>
      <c r="AR93" s="128"/>
      <c r="AS93" s="128"/>
      <c r="AT93" s="128"/>
      <c r="AU93" s="128"/>
      <c r="AV93" s="128"/>
      <c r="AW93" s="128"/>
      <c r="AX93" s="128"/>
      <c r="AY93" s="128"/>
      <c r="AZ93" s="128"/>
      <c r="BA93" s="128"/>
    </row>
    <row r="94" spans="1:53" s="22" customFormat="1" ht="18.75" hidden="1" outlineLevel="1" thickBot="1" x14ac:dyDescent="0.4">
      <c r="A94" s="53" t="s">
        <v>25</v>
      </c>
      <c r="B94" s="175">
        <f>B96-B95</f>
        <v>0</v>
      </c>
      <c r="C94" s="171"/>
      <c r="D94" s="123"/>
      <c r="E94" s="123"/>
      <c r="F94" s="123"/>
      <c r="G94" s="123"/>
      <c r="H94" s="123"/>
      <c r="Q94" s="144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8"/>
      <c r="AM94" s="128"/>
      <c r="AN94" s="128"/>
      <c r="AO94" s="128"/>
      <c r="AP94" s="128"/>
      <c r="AQ94" s="128"/>
      <c r="AR94" s="128"/>
      <c r="AS94" s="128"/>
      <c r="AT94" s="128"/>
      <c r="AU94" s="128"/>
      <c r="AV94" s="128"/>
      <c r="AW94" s="128"/>
      <c r="AX94" s="128"/>
      <c r="AY94" s="128"/>
      <c r="AZ94" s="128"/>
      <c r="BA94" s="128"/>
    </row>
    <row r="95" spans="1:53" s="22" customFormat="1" ht="18.75" hidden="1" outlineLevel="1" thickBot="1" x14ac:dyDescent="0.4">
      <c r="A95" s="54" t="s">
        <v>26</v>
      </c>
      <c r="B95" s="176">
        <f>I72+N72</f>
        <v>0</v>
      </c>
      <c r="C95" s="171"/>
      <c r="D95" s="123"/>
      <c r="E95" s="123"/>
      <c r="F95" s="123"/>
      <c r="G95" s="123"/>
      <c r="H95" s="123"/>
      <c r="Q95" s="144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8"/>
      <c r="AM95" s="128"/>
      <c r="AN95" s="128"/>
      <c r="AO95" s="128"/>
      <c r="AP95" s="128"/>
      <c r="AQ95" s="128"/>
      <c r="AR95" s="128"/>
      <c r="AS95" s="128"/>
      <c r="AT95" s="128"/>
      <c r="AU95" s="128"/>
      <c r="AV95" s="128"/>
      <c r="AW95" s="128"/>
      <c r="AX95" s="128"/>
      <c r="AY95" s="128"/>
      <c r="AZ95" s="128"/>
      <c r="BA95" s="128"/>
    </row>
    <row r="96" spans="1:53" s="22" customFormat="1" ht="18.75" hidden="1" outlineLevel="1" thickBot="1" x14ac:dyDescent="0.4">
      <c r="A96" s="54" t="s">
        <v>27</v>
      </c>
      <c r="B96" s="176">
        <f>B72-C72</f>
        <v>0</v>
      </c>
      <c r="C96" s="171"/>
      <c r="D96" s="123"/>
      <c r="E96" s="123"/>
      <c r="F96" s="123"/>
      <c r="G96" s="123"/>
      <c r="H96" s="123"/>
      <c r="Q96" s="144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8"/>
      <c r="AM96" s="128"/>
      <c r="AN96" s="128"/>
      <c r="AO96" s="128"/>
      <c r="AP96" s="128"/>
      <c r="AQ96" s="128"/>
      <c r="AR96" s="128"/>
      <c r="AS96" s="128"/>
      <c r="AT96" s="128"/>
      <c r="AU96" s="128"/>
      <c r="AV96" s="128"/>
      <c r="AW96" s="128"/>
      <c r="AX96" s="128"/>
      <c r="AY96" s="128"/>
      <c r="AZ96" s="128"/>
      <c r="BA96" s="128"/>
    </row>
    <row r="97" spans="1:54" ht="15" hidden="1" outlineLevel="1" thickBot="1" x14ac:dyDescent="0.25">
      <c r="B97" s="127"/>
      <c r="C97" s="127"/>
      <c r="D97" s="123"/>
      <c r="E97" s="123"/>
      <c r="F97" s="123"/>
      <c r="G97" s="123"/>
      <c r="H97" s="123"/>
      <c r="Q97" s="130"/>
    </row>
    <row r="98" spans="1:54" ht="17.25" hidden="1" outlineLevel="1" thickBot="1" x14ac:dyDescent="0.25">
      <c r="A98" s="58" t="s">
        <v>32</v>
      </c>
      <c r="B98" s="127"/>
      <c r="C98" s="127"/>
      <c r="D98" s="123"/>
      <c r="E98" s="123"/>
      <c r="F98" s="123"/>
      <c r="G98" s="123"/>
      <c r="H98" s="123"/>
      <c r="Q98" s="130"/>
    </row>
    <row r="99" spans="1:54" hidden="1" outlineLevel="1" x14ac:dyDescent="0.2">
      <c r="A99" s="56" t="str">
        <f>"Specifikacija utrošenih/neutrošenih sredstava po kategorijama:"</f>
        <v>Specifikacija utrošenih/neutrošenih sredstava po kategorijama:</v>
      </c>
      <c r="B99" s="127"/>
      <c r="C99" s="127"/>
      <c r="D99" s="123"/>
      <c r="E99" s="123"/>
      <c r="F99" s="123"/>
      <c r="G99" s="123"/>
      <c r="H99" s="123"/>
      <c r="Q99" s="130"/>
    </row>
    <row r="100" spans="1:54" hidden="1" outlineLevel="1" x14ac:dyDescent="0.2">
      <c r="A100" s="56" t="str">
        <f>"1. Troškovi istraživanja: planirano "&amp;TEXT(ROUND(B27,2),"#.##0,00")&amp;" EUR, utrošeno "&amp;TEXT(ROUND(C27,2),"#.##0,00")&amp;" EUR, "&amp;IF((B27-C27)&lt;0,"više utrošeno ","neutrošeno ")&amp;TEXT(ROUND(ABS(B27-C27),2),"#.##0,00")&amp;" EUR"</f>
        <v>1. Troškovi istraživanja: planirano 0,00 EUR, utrošeno 0,00 EUR, neutrošeno 0,00 EUR</v>
      </c>
      <c r="B100" s="127"/>
      <c r="C100" s="127"/>
      <c r="D100" s="123"/>
      <c r="E100" s="123"/>
      <c r="F100" s="123"/>
      <c r="G100" s="123"/>
      <c r="H100" s="123"/>
      <c r="Q100" s="130"/>
    </row>
    <row r="101" spans="1:54" hidden="1" outlineLevel="1" x14ac:dyDescent="0.2">
      <c r="A101" s="56" t="str">
        <f>"2. Troškovi osoblja – školarina: planirano "&amp;TEXT(ROUND(B32,2),"#.##0,00")&amp;" EUR, utrošeno "&amp;TEXT(ROUND(C32,2),"#.##0,00")&amp;" EUR, "&amp;IF((B32-C32)&lt;0,"više utrošeno ","neutrošeno ")&amp;TEXT(ROUND(ABS(B32-C32),2),"#.##0,00")&amp;" EUR"</f>
        <v>2. Troškovi osoblja – školarina: planirano 0,00 EUR, utrošeno 0,00 EUR, neutrošeno 0,00 EUR</v>
      </c>
      <c r="B101" s="127"/>
      <c r="C101" s="127"/>
      <c r="D101" s="123"/>
      <c r="E101" s="123"/>
      <c r="F101" s="123"/>
      <c r="G101" s="123"/>
      <c r="H101" s="123"/>
      <c r="Q101" s="130"/>
    </row>
    <row r="102" spans="1:54" hidden="1" outlineLevel="1" x14ac:dyDescent="0.2">
      <c r="A102" s="56" t="str">
        <f>"3. Troškovi opreme: planirano "&amp;TEXT(ROUND(B43,2),"#.##0,00")&amp;" EUR, utrošeno "&amp;TEXT(ROUND(C43,2),"#.##0,00")&amp;" EUR, "&amp;IF((B43-C43)&lt;0,"više utrošeno ","neutrošeno ")&amp;TEXT(ROUND(ABS(B43-C43),2),"#.##0,00")&amp;" EUR"</f>
        <v>3. Troškovi opreme: planirano 0,00 EUR, utrošeno 0,00 EUR, neutrošeno 0,00 EUR</v>
      </c>
      <c r="B102" s="127"/>
      <c r="C102" s="127"/>
      <c r="D102" s="123"/>
      <c r="E102" s="123"/>
      <c r="F102" s="123"/>
      <c r="G102" s="123"/>
      <c r="H102" s="123"/>
      <c r="Q102" s="130"/>
    </row>
    <row r="103" spans="1:54" hidden="1" outlineLevel="1" x14ac:dyDescent="0.2">
      <c r="A103" s="56" t="str">
        <f>"4. Troškovi usavršavanja, diseminacije i suradnje: planirano "&amp;TEXT(ROUND(B63,2),"#.##0,00")&amp;" EUR, utrošeno "&amp;TEXT(ROUND(C63,2),"#.##0,00")&amp;" EUR, "&amp;IF((B63-C63)&lt;0,"više utrošeno ","neutrošeno ")&amp;TEXT(ROUND(ABS(B63-C63),2),"#.##0,00")&amp;" EUR"</f>
        <v>4. Troškovi usavršavanja, diseminacije i suradnje: planirano 0,00 EUR, utrošeno 0,00 EUR, neutrošeno 0,00 EUR</v>
      </c>
      <c r="B103" s="127"/>
      <c r="C103" s="127"/>
      <c r="D103" s="123"/>
      <c r="E103" s="123"/>
      <c r="F103" s="123"/>
      <c r="G103" s="123"/>
      <c r="H103" s="123"/>
      <c r="Q103" s="130"/>
    </row>
    <row r="104" spans="1:54" hidden="1" outlineLevel="1" x14ac:dyDescent="0.2">
      <c r="A104" s="56" t="str">
        <f>"5. Troškovi publiciranja u časopisima otvorenog pristupa: planirano "&amp;TEXT(ROUND(B67,2),"#.##0,00")&amp;" EUR, utrošeno "&amp;TEXT(ROUND(C67,2),"#.##0,00")&amp;" EUR, "&amp;IF((B67-C67)&lt;0,"više utrošeno ","neutrošeno ")&amp;TEXT(ROUND(ABS(B67-C67),2),"#.##0,00")&amp;" EUR"</f>
        <v>5. Troškovi publiciranja u časopisima otvorenog pristupa: planirano 0,00 EUR, utrošeno 0,00 EUR, neutrošeno 0,00 EUR</v>
      </c>
      <c r="B104" s="127"/>
      <c r="C104" s="127"/>
      <c r="D104" s="123"/>
      <c r="E104" s="123"/>
      <c r="F104" s="123"/>
      <c r="G104" s="123"/>
      <c r="H104" s="123"/>
      <c r="Q104" s="130"/>
    </row>
    <row r="105" spans="1:54" hidden="1" outlineLevel="1" x14ac:dyDescent="0.2">
      <c r="A105" s="56" t="str">
        <f>"6. Posredni troškovi: planirano "&amp;TEXT(ROUND(B71,2),"#.##0,00")&amp;" EUR, utrošeno "&amp;TEXT(ROUND(C71,2),"#.##0,00")&amp;" EUR, "&amp;IF((B71-C71)&lt;0,"više utrošeno ","neutrošeno ")&amp;TEXT(ROUND(ABS(B71-C71),2),"#.##0,00")&amp;" EUR"</f>
        <v>6. Posredni troškovi: planirano 0,00 EUR, utrošeno 0,00 EUR, neutrošeno 0,00 EUR</v>
      </c>
      <c r="B105" s="127"/>
      <c r="C105" s="127"/>
      <c r="D105" s="123"/>
      <c r="E105" s="123"/>
      <c r="F105" s="123"/>
      <c r="G105" s="123"/>
      <c r="H105" s="123"/>
      <c r="Q105" s="130"/>
    </row>
    <row r="106" spans="1:54" ht="15" hidden="1" outlineLevel="1" thickBot="1" x14ac:dyDescent="0.25">
      <c r="A106" s="57" t="str">
        <f>"Troškovi plaće: planirano "&amp;TEXT(ROUND(B86,2),"#.##0,00")&amp;" EUR, utrošeno "&amp;TEXT(ROUND(C86,2),"#.##0,00")&amp;" EUR, "&amp;IF((B86-C86)&lt;0,"isplaćeno više od planiranog ","neisplaćena planirana sredstva ")&amp;TEXT(ROUND(ABS(B86-C86),2),"#.##0,00")&amp;" EUR"</f>
        <v>Troškovi plaće: planirano 0,00 EUR, utrošeno 0,00 EUR, neisplaćena planirana sredstva 0,00 EUR</v>
      </c>
      <c r="B106" s="127"/>
      <c r="C106" s="127"/>
      <c r="D106" s="123"/>
      <c r="E106" s="123"/>
      <c r="F106" s="123"/>
      <c r="G106" s="123"/>
      <c r="H106" s="123"/>
      <c r="Q106" s="130"/>
    </row>
    <row r="107" spans="1:54" hidden="1" collapsed="1" x14ac:dyDescent="0.2">
      <c r="A107" s="123"/>
      <c r="Q107" s="130"/>
    </row>
    <row r="108" spans="1:54" x14ac:dyDescent="0.2">
      <c r="A108" s="123"/>
      <c r="B108" s="125"/>
      <c r="C108" s="125"/>
      <c r="D108" s="124"/>
      <c r="E108" s="124"/>
      <c r="F108" s="124"/>
      <c r="G108" s="124"/>
      <c r="H108" s="124"/>
      <c r="I108" s="126"/>
      <c r="J108" s="126"/>
      <c r="K108" s="126"/>
      <c r="L108" s="126"/>
      <c r="M108" s="126"/>
      <c r="N108" s="126"/>
      <c r="O108" s="124"/>
      <c r="P108" s="124"/>
      <c r="Q108" s="145"/>
    </row>
    <row r="109" spans="1:54" s="123" customFormat="1" x14ac:dyDescent="0.2">
      <c r="B109" s="127"/>
      <c r="C109" s="127"/>
      <c r="I109" s="128"/>
      <c r="J109" s="128"/>
      <c r="K109" s="128"/>
      <c r="L109" s="128"/>
      <c r="M109" s="128"/>
      <c r="N109" s="128"/>
      <c r="Q109" s="146"/>
      <c r="BB109" s="122"/>
    </row>
    <row r="110" spans="1:54" s="123" customFormat="1" x14ac:dyDescent="0.2">
      <c r="B110" s="127"/>
      <c r="C110" s="127"/>
      <c r="I110" s="128"/>
      <c r="J110" s="128"/>
      <c r="K110" s="128"/>
      <c r="L110" s="128"/>
      <c r="M110" s="128"/>
      <c r="N110" s="128"/>
      <c r="Q110" s="146"/>
      <c r="BB110" s="122"/>
    </row>
    <row r="111" spans="1:54" s="123" customFormat="1" x14ac:dyDescent="0.2">
      <c r="B111" s="127"/>
      <c r="C111" s="127"/>
      <c r="I111" s="128"/>
      <c r="J111" s="128"/>
      <c r="K111" s="128"/>
      <c r="L111" s="128"/>
      <c r="M111" s="128"/>
      <c r="N111" s="128"/>
      <c r="Q111" s="146"/>
      <c r="BB111" s="122"/>
    </row>
    <row r="112" spans="1:54" s="123" customFormat="1" x14ac:dyDescent="0.2">
      <c r="B112" s="127"/>
      <c r="C112" s="127"/>
      <c r="I112" s="128"/>
      <c r="J112" s="128"/>
      <c r="K112" s="128"/>
      <c r="L112" s="128"/>
      <c r="M112" s="128"/>
      <c r="N112" s="128"/>
      <c r="Q112" s="146"/>
      <c r="BB112" s="122"/>
    </row>
    <row r="113" spans="2:54" s="123" customFormat="1" x14ac:dyDescent="0.2">
      <c r="B113" s="127"/>
      <c r="C113" s="127"/>
      <c r="I113" s="128"/>
      <c r="J113" s="128"/>
      <c r="K113" s="128"/>
      <c r="L113" s="128"/>
      <c r="M113" s="128"/>
      <c r="N113" s="128"/>
      <c r="Q113" s="146"/>
      <c r="BB113" s="122"/>
    </row>
    <row r="114" spans="2:54" s="123" customFormat="1" x14ac:dyDescent="0.2">
      <c r="B114" s="127"/>
      <c r="C114" s="127"/>
      <c r="I114" s="128"/>
      <c r="J114" s="128"/>
      <c r="K114" s="128"/>
      <c r="L114" s="128"/>
      <c r="M114" s="128"/>
      <c r="N114" s="128"/>
      <c r="Q114" s="146"/>
      <c r="BB114" s="122"/>
    </row>
    <row r="115" spans="2:54" s="123" customFormat="1" x14ac:dyDescent="0.2">
      <c r="B115" s="127"/>
      <c r="C115" s="127"/>
      <c r="I115" s="128"/>
      <c r="J115" s="128"/>
      <c r="K115" s="128"/>
      <c r="L115" s="128"/>
      <c r="M115" s="128"/>
      <c r="N115" s="128"/>
      <c r="Q115" s="146"/>
      <c r="BB115" s="122"/>
    </row>
    <row r="116" spans="2:54" s="123" customFormat="1" x14ac:dyDescent="0.2">
      <c r="B116" s="127"/>
      <c r="C116" s="127"/>
      <c r="I116" s="128"/>
      <c r="J116" s="128"/>
      <c r="K116" s="128"/>
      <c r="L116" s="128"/>
      <c r="M116" s="128"/>
      <c r="N116" s="128"/>
      <c r="Q116" s="146"/>
      <c r="BB116" s="122"/>
    </row>
    <row r="117" spans="2:54" s="123" customFormat="1" x14ac:dyDescent="0.2">
      <c r="B117" s="127"/>
      <c r="C117" s="127"/>
      <c r="I117" s="128"/>
      <c r="J117" s="128"/>
      <c r="K117" s="128"/>
      <c r="L117" s="128"/>
      <c r="M117" s="128"/>
      <c r="N117" s="128"/>
      <c r="Q117" s="146"/>
      <c r="BB117" s="122"/>
    </row>
    <row r="118" spans="2:54" s="123" customFormat="1" x14ac:dyDescent="0.2">
      <c r="B118" s="127"/>
      <c r="C118" s="127"/>
      <c r="I118" s="128"/>
      <c r="J118" s="128"/>
      <c r="K118" s="128"/>
      <c r="L118" s="128"/>
      <c r="M118" s="128"/>
      <c r="N118" s="128"/>
      <c r="Q118" s="146"/>
      <c r="BB118" s="122"/>
    </row>
    <row r="119" spans="2:54" s="123" customFormat="1" x14ac:dyDescent="0.2">
      <c r="B119" s="127"/>
      <c r="C119" s="127"/>
      <c r="I119" s="128"/>
      <c r="J119" s="128"/>
      <c r="K119" s="128"/>
      <c r="L119" s="128"/>
      <c r="M119" s="128"/>
      <c r="N119" s="128"/>
      <c r="Q119" s="146"/>
      <c r="BB119" s="122"/>
    </row>
    <row r="120" spans="2:54" s="123" customFormat="1" x14ac:dyDescent="0.2">
      <c r="B120" s="127"/>
      <c r="C120" s="127"/>
      <c r="I120" s="128"/>
      <c r="J120" s="128"/>
      <c r="K120" s="128"/>
      <c r="L120" s="128"/>
      <c r="M120" s="128"/>
      <c r="N120" s="128"/>
      <c r="Q120" s="146"/>
      <c r="BB120" s="122"/>
    </row>
    <row r="121" spans="2:54" s="123" customFormat="1" x14ac:dyDescent="0.2">
      <c r="B121" s="127"/>
      <c r="C121" s="127"/>
      <c r="I121" s="128"/>
      <c r="J121" s="128"/>
      <c r="K121" s="128"/>
      <c r="L121" s="128"/>
      <c r="M121" s="128"/>
      <c r="N121" s="128"/>
      <c r="Q121" s="146"/>
      <c r="BB121" s="122"/>
    </row>
    <row r="122" spans="2:54" s="123" customFormat="1" x14ac:dyDescent="0.2">
      <c r="B122" s="127"/>
      <c r="C122" s="127"/>
      <c r="I122" s="128"/>
      <c r="J122" s="128"/>
      <c r="K122" s="128"/>
      <c r="L122" s="128"/>
      <c r="M122" s="128"/>
      <c r="N122" s="128"/>
      <c r="Q122" s="146"/>
      <c r="BB122" s="122"/>
    </row>
    <row r="123" spans="2:54" s="123" customFormat="1" x14ac:dyDescent="0.2">
      <c r="B123" s="127"/>
      <c r="C123" s="127"/>
      <c r="I123" s="128"/>
      <c r="J123" s="128"/>
      <c r="K123" s="128"/>
      <c r="L123" s="128"/>
      <c r="M123" s="128"/>
      <c r="N123" s="128"/>
      <c r="Q123" s="146"/>
      <c r="BB123" s="122"/>
    </row>
    <row r="124" spans="2:54" s="123" customFormat="1" x14ac:dyDescent="0.2">
      <c r="B124" s="127"/>
      <c r="C124" s="127"/>
      <c r="I124" s="128"/>
      <c r="J124" s="128"/>
      <c r="K124" s="128"/>
      <c r="L124" s="128"/>
      <c r="M124" s="128"/>
      <c r="N124" s="128"/>
      <c r="Q124" s="146"/>
      <c r="BB124" s="122"/>
    </row>
    <row r="125" spans="2:54" s="123" customFormat="1" x14ac:dyDescent="0.2">
      <c r="B125" s="127"/>
      <c r="C125" s="127"/>
      <c r="I125" s="128"/>
      <c r="J125" s="128"/>
      <c r="K125" s="128"/>
      <c r="L125" s="128"/>
      <c r="M125" s="128"/>
      <c r="N125" s="128"/>
      <c r="Q125" s="146"/>
      <c r="BB125" s="122"/>
    </row>
    <row r="126" spans="2:54" s="123" customFormat="1" x14ac:dyDescent="0.2">
      <c r="B126" s="127"/>
      <c r="C126" s="127"/>
      <c r="I126" s="128"/>
      <c r="J126" s="128"/>
      <c r="K126" s="128"/>
      <c r="L126" s="128"/>
      <c r="M126" s="128"/>
      <c r="N126" s="128"/>
      <c r="Q126" s="146"/>
      <c r="BB126" s="122"/>
    </row>
    <row r="127" spans="2:54" s="123" customFormat="1" x14ac:dyDescent="0.2">
      <c r="B127" s="127"/>
      <c r="C127" s="127"/>
      <c r="I127" s="128"/>
      <c r="J127" s="128"/>
      <c r="K127" s="128"/>
      <c r="L127" s="128"/>
      <c r="M127" s="128"/>
      <c r="N127" s="128"/>
      <c r="Q127" s="146"/>
      <c r="BB127" s="122"/>
    </row>
    <row r="128" spans="2:54" s="123" customFormat="1" x14ac:dyDescent="0.2">
      <c r="B128" s="127"/>
      <c r="C128" s="127"/>
      <c r="I128" s="128"/>
      <c r="J128" s="128"/>
      <c r="K128" s="128"/>
      <c r="L128" s="128"/>
      <c r="M128" s="128"/>
      <c r="N128" s="128"/>
      <c r="Q128" s="146"/>
      <c r="BB128" s="122"/>
    </row>
    <row r="129" spans="2:54" s="123" customFormat="1" x14ac:dyDescent="0.2">
      <c r="B129" s="127"/>
      <c r="C129" s="127"/>
      <c r="I129" s="128"/>
      <c r="J129" s="128"/>
      <c r="K129" s="128"/>
      <c r="L129" s="128"/>
      <c r="M129" s="128"/>
      <c r="N129" s="128"/>
      <c r="Q129" s="146"/>
      <c r="BB129" s="122"/>
    </row>
    <row r="130" spans="2:54" s="123" customFormat="1" x14ac:dyDescent="0.2">
      <c r="B130" s="127"/>
      <c r="C130" s="127"/>
      <c r="I130" s="128"/>
      <c r="J130" s="128"/>
      <c r="K130" s="128"/>
      <c r="L130" s="128"/>
      <c r="M130" s="128"/>
      <c r="N130" s="128"/>
      <c r="Q130" s="146"/>
      <c r="BB130" s="122"/>
    </row>
    <row r="131" spans="2:54" s="123" customFormat="1" x14ac:dyDescent="0.2">
      <c r="B131" s="127"/>
      <c r="C131" s="127"/>
      <c r="I131" s="128"/>
      <c r="J131" s="128"/>
      <c r="K131" s="128"/>
      <c r="L131" s="128"/>
      <c r="M131" s="128"/>
      <c r="N131" s="128"/>
      <c r="Q131" s="146"/>
      <c r="BB131" s="122"/>
    </row>
    <row r="132" spans="2:54" s="123" customFormat="1" x14ac:dyDescent="0.2">
      <c r="B132" s="127"/>
      <c r="C132" s="127"/>
      <c r="I132" s="128"/>
      <c r="J132" s="128"/>
      <c r="K132" s="128"/>
      <c r="L132" s="128"/>
      <c r="M132" s="128"/>
      <c r="N132" s="128"/>
      <c r="Q132" s="146"/>
      <c r="BB132" s="122"/>
    </row>
    <row r="133" spans="2:54" s="123" customFormat="1" x14ac:dyDescent="0.2">
      <c r="B133" s="127"/>
      <c r="C133" s="127"/>
      <c r="I133" s="128"/>
      <c r="J133" s="128"/>
      <c r="K133" s="128"/>
      <c r="L133" s="128"/>
      <c r="M133" s="128"/>
      <c r="N133" s="128"/>
      <c r="Q133" s="146"/>
      <c r="BB133" s="122"/>
    </row>
    <row r="134" spans="2:54" s="123" customFormat="1" x14ac:dyDescent="0.2">
      <c r="B134" s="127"/>
      <c r="C134" s="127"/>
      <c r="I134" s="128"/>
      <c r="J134" s="128"/>
      <c r="K134" s="128"/>
      <c r="L134" s="128"/>
      <c r="M134" s="128"/>
      <c r="N134" s="128"/>
      <c r="Q134" s="146"/>
      <c r="BB134" s="122"/>
    </row>
    <row r="135" spans="2:54" s="123" customFormat="1" x14ac:dyDescent="0.2">
      <c r="B135" s="127"/>
      <c r="C135" s="127"/>
      <c r="I135" s="128"/>
      <c r="J135" s="128"/>
      <c r="K135" s="128"/>
      <c r="L135" s="128"/>
      <c r="M135" s="128"/>
      <c r="N135" s="128"/>
      <c r="Q135" s="146"/>
      <c r="BB135" s="122"/>
    </row>
    <row r="136" spans="2:54" s="123" customFormat="1" x14ac:dyDescent="0.2">
      <c r="B136" s="127"/>
      <c r="C136" s="127"/>
      <c r="I136" s="128"/>
      <c r="J136" s="128"/>
      <c r="K136" s="128"/>
      <c r="L136" s="128"/>
      <c r="M136" s="128"/>
      <c r="N136" s="128"/>
      <c r="Q136" s="146"/>
      <c r="BB136" s="122"/>
    </row>
    <row r="137" spans="2:54" s="123" customFormat="1" x14ac:dyDescent="0.2">
      <c r="B137" s="127"/>
      <c r="C137" s="127"/>
      <c r="I137" s="128"/>
      <c r="J137" s="128"/>
      <c r="K137" s="128"/>
      <c r="L137" s="128"/>
      <c r="M137" s="128"/>
      <c r="N137" s="128"/>
      <c r="Q137" s="146"/>
      <c r="BB137" s="122"/>
    </row>
    <row r="138" spans="2:54" s="123" customFormat="1" x14ac:dyDescent="0.2">
      <c r="B138" s="127"/>
      <c r="C138" s="127"/>
      <c r="I138" s="128"/>
      <c r="J138" s="128"/>
      <c r="K138" s="128"/>
      <c r="L138" s="128"/>
      <c r="M138" s="128"/>
      <c r="N138" s="128"/>
      <c r="Q138" s="146"/>
      <c r="BB138" s="122"/>
    </row>
    <row r="139" spans="2:54" s="123" customFormat="1" x14ac:dyDescent="0.2">
      <c r="B139" s="127"/>
      <c r="C139" s="127"/>
      <c r="I139" s="128"/>
      <c r="J139" s="128"/>
      <c r="K139" s="128"/>
      <c r="L139" s="128"/>
      <c r="M139" s="128"/>
      <c r="N139" s="128"/>
      <c r="Q139" s="146"/>
      <c r="BB139" s="122"/>
    </row>
    <row r="140" spans="2:54" s="123" customFormat="1" x14ac:dyDescent="0.2">
      <c r="B140" s="127"/>
      <c r="C140" s="127"/>
      <c r="I140" s="128"/>
      <c r="J140" s="128"/>
      <c r="K140" s="128"/>
      <c r="L140" s="128"/>
      <c r="M140" s="128"/>
      <c r="N140" s="128"/>
      <c r="Q140" s="146"/>
      <c r="BB140" s="122"/>
    </row>
    <row r="141" spans="2:54" s="123" customFormat="1" x14ac:dyDescent="0.2">
      <c r="B141" s="127"/>
      <c r="C141" s="127"/>
      <c r="I141" s="128"/>
      <c r="J141" s="128"/>
      <c r="K141" s="128"/>
      <c r="L141" s="128"/>
      <c r="M141" s="128"/>
      <c r="N141" s="128"/>
      <c r="Q141" s="146"/>
      <c r="BB141" s="122"/>
    </row>
    <row r="142" spans="2:54" s="123" customFormat="1" x14ac:dyDescent="0.2">
      <c r="B142" s="127"/>
      <c r="C142" s="127"/>
      <c r="I142" s="128"/>
      <c r="J142" s="128"/>
      <c r="K142" s="128"/>
      <c r="L142" s="128"/>
      <c r="M142" s="128"/>
      <c r="N142" s="128"/>
      <c r="Q142" s="146"/>
      <c r="BB142" s="122"/>
    </row>
    <row r="143" spans="2:54" s="123" customFormat="1" x14ac:dyDescent="0.2">
      <c r="B143" s="127"/>
      <c r="C143" s="127"/>
      <c r="I143" s="128"/>
      <c r="J143" s="128"/>
      <c r="K143" s="128"/>
      <c r="L143" s="128"/>
      <c r="M143" s="128"/>
      <c r="N143" s="128"/>
      <c r="Q143" s="146"/>
      <c r="BB143" s="122"/>
    </row>
    <row r="144" spans="2:54" s="123" customFormat="1" x14ac:dyDescent="0.2">
      <c r="B144" s="127"/>
      <c r="C144" s="127"/>
      <c r="I144" s="128"/>
      <c r="J144" s="128"/>
      <c r="K144" s="128"/>
      <c r="L144" s="128"/>
      <c r="M144" s="128"/>
      <c r="N144" s="128"/>
      <c r="Q144" s="146"/>
      <c r="BB144" s="122"/>
    </row>
    <row r="145" spans="2:54" s="123" customFormat="1" x14ac:dyDescent="0.2">
      <c r="B145" s="127"/>
      <c r="C145" s="127"/>
      <c r="I145" s="128"/>
      <c r="J145" s="128"/>
      <c r="K145" s="128"/>
      <c r="L145" s="128"/>
      <c r="M145" s="128"/>
      <c r="N145" s="128"/>
      <c r="Q145" s="146"/>
      <c r="BB145" s="122"/>
    </row>
    <row r="146" spans="2:54" s="123" customFormat="1" x14ac:dyDescent="0.2">
      <c r="B146" s="127"/>
      <c r="C146" s="127"/>
      <c r="I146" s="128"/>
      <c r="J146" s="128"/>
      <c r="K146" s="128"/>
      <c r="L146" s="128"/>
      <c r="M146" s="128"/>
      <c r="N146" s="128"/>
      <c r="Q146" s="146"/>
      <c r="BB146" s="122"/>
    </row>
    <row r="147" spans="2:54" s="123" customFormat="1" x14ac:dyDescent="0.2">
      <c r="B147" s="127"/>
      <c r="C147" s="127"/>
      <c r="I147" s="128"/>
      <c r="J147" s="128"/>
      <c r="K147" s="128"/>
      <c r="L147" s="128"/>
      <c r="M147" s="128"/>
      <c r="N147" s="128"/>
      <c r="Q147" s="146"/>
      <c r="BB147" s="122"/>
    </row>
    <row r="148" spans="2:54" s="123" customFormat="1" x14ac:dyDescent="0.2">
      <c r="B148" s="127"/>
      <c r="C148" s="127"/>
      <c r="I148" s="128"/>
      <c r="J148" s="128"/>
      <c r="K148" s="128"/>
      <c r="L148" s="128"/>
      <c r="M148" s="128"/>
      <c r="N148" s="128"/>
      <c r="Q148" s="146"/>
      <c r="BB148" s="122"/>
    </row>
    <row r="149" spans="2:54" s="123" customFormat="1" x14ac:dyDescent="0.2">
      <c r="B149" s="127"/>
      <c r="C149" s="127"/>
      <c r="I149" s="128"/>
      <c r="J149" s="128"/>
      <c r="K149" s="128"/>
      <c r="L149" s="128"/>
      <c r="M149" s="128"/>
      <c r="N149" s="128"/>
      <c r="Q149" s="146"/>
      <c r="BB149" s="122"/>
    </row>
    <row r="150" spans="2:54" s="123" customFormat="1" x14ac:dyDescent="0.2">
      <c r="B150" s="127"/>
      <c r="C150" s="127"/>
      <c r="I150" s="128"/>
      <c r="J150" s="128"/>
      <c r="K150" s="128"/>
      <c r="L150" s="128"/>
      <c r="M150" s="128"/>
      <c r="N150" s="128"/>
      <c r="Q150" s="146"/>
      <c r="BB150" s="122"/>
    </row>
    <row r="151" spans="2:54" s="123" customFormat="1" x14ac:dyDescent="0.2">
      <c r="B151" s="127"/>
      <c r="C151" s="127"/>
      <c r="I151" s="128"/>
      <c r="J151" s="128"/>
      <c r="K151" s="128"/>
      <c r="L151" s="128"/>
      <c r="M151" s="128"/>
      <c r="N151" s="128"/>
      <c r="Q151" s="146"/>
      <c r="BB151" s="122"/>
    </row>
    <row r="152" spans="2:54" s="123" customFormat="1" x14ac:dyDescent="0.2">
      <c r="B152" s="127"/>
      <c r="C152" s="127"/>
      <c r="I152" s="128"/>
      <c r="J152" s="128"/>
      <c r="K152" s="128"/>
      <c r="L152" s="128"/>
      <c r="M152" s="128"/>
      <c r="N152" s="128"/>
      <c r="Q152" s="146"/>
      <c r="BB152" s="122"/>
    </row>
    <row r="153" spans="2:54" s="123" customFormat="1" x14ac:dyDescent="0.2">
      <c r="B153" s="127"/>
      <c r="C153" s="127"/>
      <c r="I153" s="128"/>
      <c r="J153" s="128"/>
      <c r="K153" s="128"/>
      <c r="L153" s="128"/>
      <c r="M153" s="128"/>
      <c r="N153" s="128"/>
      <c r="Q153" s="146"/>
      <c r="BB153" s="122"/>
    </row>
    <row r="154" spans="2:54" s="123" customFormat="1" x14ac:dyDescent="0.2">
      <c r="B154" s="127"/>
      <c r="C154" s="127"/>
      <c r="I154" s="128"/>
      <c r="J154" s="128"/>
      <c r="K154" s="128"/>
      <c r="L154" s="128"/>
      <c r="M154" s="128"/>
      <c r="N154" s="128"/>
      <c r="Q154" s="146"/>
      <c r="BB154" s="122"/>
    </row>
    <row r="155" spans="2:54" s="123" customFormat="1" x14ac:dyDescent="0.2">
      <c r="B155" s="127"/>
      <c r="C155" s="127"/>
      <c r="I155" s="128"/>
      <c r="J155" s="128"/>
      <c r="K155" s="128"/>
      <c r="L155" s="128"/>
      <c r="M155" s="128"/>
      <c r="N155" s="128"/>
      <c r="Q155" s="146"/>
      <c r="BB155" s="122"/>
    </row>
    <row r="156" spans="2:54" s="123" customFormat="1" x14ac:dyDescent="0.2">
      <c r="B156" s="127"/>
      <c r="C156" s="127"/>
      <c r="I156" s="128"/>
      <c r="J156" s="128"/>
      <c r="K156" s="128"/>
      <c r="L156" s="128"/>
      <c r="M156" s="128"/>
      <c r="N156" s="128"/>
      <c r="Q156" s="146"/>
      <c r="BB156" s="122"/>
    </row>
    <row r="157" spans="2:54" s="123" customFormat="1" x14ac:dyDescent="0.2">
      <c r="B157" s="127"/>
      <c r="C157" s="127"/>
      <c r="I157" s="128"/>
      <c r="J157" s="128"/>
      <c r="K157" s="128"/>
      <c r="L157" s="128"/>
      <c r="M157" s="128"/>
      <c r="N157" s="128"/>
      <c r="Q157" s="146"/>
      <c r="BB157" s="122"/>
    </row>
    <row r="158" spans="2:54" s="123" customFormat="1" x14ac:dyDescent="0.2">
      <c r="B158" s="127"/>
      <c r="C158" s="127"/>
      <c r="I158" s="128"/>
      <c r="J158" s="128"/>
      <c r="K158" s="128"/>
      <c r="L158" s="128"/>
      <c r="M158" s="128"/>
      <c r="N158" s="128"/>
      <c r="Q158" s="146"/>
      <c r="BB158" s="122"/>
    </row>
    <row r="159" spans="2:54" s="123" customFormat="1" x14ac:dyDescent="0.2">
      <c r="B159" s="127"/>
      <c r="C159" s="127"/>
      <c r="I159" s="128"/>
      <c r="J159" s="128"/>
      <c r="K159" s="128"/>
      <c r="L159" s="128"/>
      <c r="M159" s="128"/>
      <c r="N159" s="128"/>
      <c r="Q159" s="146"/>
      <c r="BB159" s="122"/>
    </row>
    <row r="160" spans="2:54" s="123" customFormat="1" x14ac:dyDescent="0.2">
      <c r="B160" s="127"/>
      <c r="C160" s="127"/>
      <c r="I160" s="128"/>
      <c r="J160" s="128"/>
      <c r="K160" s="128"/>
      <c r="L160" s="128"/>
      <c r="M160" s="128"/>
      <c r="N160" s="128"/>
      <c r="Q160" s="146"/>
      <c r="BB160" s="122"/>
    </row>
    <row r="161" spans="2:54" s="123" customFormat="1" x14ac:dyDescent="0.2">
      <c r="B161" s="127"/>
      <c r="C161" s="127"/>
      <c r="I161" s="128"/>
      <c r="J161" s="128"/>
      <c r="K161" s="128"/>
      <c r="L161" s="128"/>
      <c r="M161" s="128"/>
      <c r="N161" s="128"/>
      <c r="Q161" s="146"/>
      <c r="BB161" s="122"/>
    </row>
    <row r="162" spans="2:54" s="123" customFormat="1" x14ac:dyDescent="0.2">
      <c r="B162" s="127"/>
      <c r="C162" s="127"/>
      <c r="I162" s="128"/>
      <c r="J162" s="128"/>
      <c r="K162" s="128"/>
      <c r="L162" s="128"/>
      <c r="M162" s="128"/>
      <c r="N162" s="128"/>
      <c r="Q162" s="146"/>
      <c r="BB162" s="122"/>
    </row>
    <row r="163" spans="2:54" s="123" customFormat="1" x14ac:dyDescent="0.2">
      <c r="B163" s="127"/>
      <c r="C163" s="127"/>
      <c r="I163" s="128"/>
      <c r="J163" s="128"/>
      <c r="K163" s="128"/>
      <c r="L163" s="128"/>
      <c r="M163" s="128"/>
      <c r="N163" s="128"/>
      <c r="Q163" s="146"/>
      <c r="BB163" s="122"/>
    </row>
    <row r="164" spans="2:54" s="123" customFormat="1" x14ac:dyDescent="0.2">
      <c r="B164" s="127"/>
      <c r="C164" s="127"/>
      <c r="I164" s="128"/>
      <c r="J164" s="128"/>
      <c r="K164" s="128"/>
      <c r="L164" s="128"/>
      <c r="M164" s="128"/>
      <c r="N164" s="128"/>
      <c r="Q164" s="146"/>
      <c r="BB164" s="122"/>
    </row>
    <row r="165" spans="2:54" s="123" customFormat="1" x14ac:dyDescent="0.2">
      <c r="B165" s="127"/>
      <c r="C165" s="127"/>
      <c r="I165" s="128"/>
      <c r="J165" s="128"/>
      <c r="K165" s="128"/>
      <c r="L165" s="128"/>
      <c r="M165" s="128"/>
      <c r="N165" s="128"/>
      <c r="Q165" s="146"/>
      <c r="BB165" s="122"/>
    </row>
    <row r="166" spans="2:54" s="123" customFormat="1" x14ac:dyDescent="0.2">
      <c r="B166" s="127"/>
      <c r="C166" s="127"/>
      <c r="I166" s="128"/>
      <c r="J166" s="128"/>
      <c r="K166" s="128"/>
      <c r="L166" s="128"/>
      <c r="M166" s="128"/>
      <c r="N166" s="128"/>
      <c r="Q166" s="146"/>
      <c r="BB166" s="122"/>
    </row>
    <row r="167" spans="2:54" s="123" customFormat="1" x14ac:dyDescent="0.2">
      <c r="B167" s="127"/>
      <c r="C167" s="127"/>
      <c r="I167" s="128"/>
      <c r="J167" s="128"/>
      <c r="K167" s="128"/>
      <c r="L167" s="128"/>
      <c r="M167" s="128"/>
      <c r="N167" s="128"/>
      <c r="Q167" s="146"/>
      <c r="BB167" s="122"/>
    </row>
    <row r="168" spans="2:54" s="123" customFormat="1" x14ac:dyDescent="0.2">
      <c r="B168" s="127"/>
      <c r="C168" s="127"/>
      <c r="I168" s="128"/>
      <c r="J168" s="128"/>
      <c r="K168" s="128"/>
      <c r="L168" s="128"/>
      <c r="M168" s="128"/>
      <c r="N168" s="128"/>
      <c r="Q168" s="146"/>
      <c r="BB168" s="122"/>
    </row>
    <row r="169" spans="2:54" s="123" customFormat="1" x14ac:dyDescent="0.2">
      <c r="B169" s="127"/>
      <c r="C169" s="127"/>
      <c r="I169" s="128"/>
      <c r="J169" s="128"/>
      <c r="K169" s="128"/>
      <c r="L169" s="128"/>
      <c r="M169" s="128"/>
      <c r="N169" s="128"/>
      <c r="Q169" s="146"/>
      <c r="BB169" s="122"/>
    </row>
    <row r="170" spans="2:54" s="123" customFormat="1" x14ac:dyDescent="0.2">
      <c r="B170" s="127"/>
      <c r="C170" s="127"/>
      <c r="I170" s="128"/>
      <c r="J170" s="128"/>
      <c r="K170" s="128"/>
      <c r="L170" s="128"/>
      <c r="M170" s="128"/>
      <c r="N170" s="128"/>
      <c r="Q170" s="146"/>
      <c r="BB170" s="122"/>
    </row>
    <row r="171" spans="2:54" s="123" customFormat="1" x14ac:dyDescent="0.2">
      <c r="B171" s="127"/>
      <c r="C171" s="127"/>
      <c r="I171" s="128"/>
      <c r="J171" s="128"/>
      <c r="K171" s="128"/>
      <c r="L171" s="128"/>
      <c r="M171" s="128"/>
      <c r="N171" s="128"/>
      <c r="Q171" s="146"/>
      <c r="BB171" s="122"/>
    </row>
    <row r="172" spans="2:54" s="123" customFormat="1" x14ac:dyDescent="0.2">
      <c r="B172" s="127"/>
      <c r="C172" s="127"/>
      <c r="I172" s="128"/>
      <c r="J172" s="128"/>
      <c r="K172" s="128"/>
      <c r="L172" s="128"/>
      <c r="M172" s="128"/>
      <c r="N172" s="128"/>
      <c r="Q172" s="146"/>
      <c r="BB172" s="122"/>
    </row>
    <row r="173" spans="2:54" s="123" customFormat="1" x14ac:dyDescent="0.2">
      <c r="B173" s="127"/>
      <c r="C173" s="127"/>
      <c r="I173" s="128"/>
      <c r="J173" s="128"/>
      <c r="K173" s="128"/>
      <c r="L173" s="128"/>
      <c r="M173" s="128"/>
      <c r="N173" s="128"/>
      <c r="Q173" s="146"/>
      <c r="BB173" s="122"/>
    </row>
    <row r="174" spans="2:54" s="123" customFormat="1" x14ac:dyDescent="0.2">
      <c r="B174" s="127"/>
      <c r="C174" s="127"/>
      <c r="I174" s="128"/>
      <c r="J174" s="128"/>
      <c r="K174" s="128"/>
      <c r="L174" s="128"/>
      <c r="M174" s="128"/>
      <c r="N174" s="128"/>
      <c r="Q174" s="146"/>
      <c r="BB174" s="122"/>
    </row>
    <row r="175" spans="2:54" s="123" customFormat="1" x14ac:dyDescent="0.2">
      <c r="B175" s="127"/>
      <c r="C175" s="127"/>
      <c r="I175" s="128"/>
      <c r="J175" s="128"/>
      <c r="K175" s="128"/>
      <c r="L175" s="128"/>
      <c r="M175" s="128"/>
      <c r="N175" s="128"/>
      <c r="Q175" s="146"/>
      <c r="BB175" s="122"/>
    </row>
    <row r="176" spans="2:54" s="123" customFormat="1" x14ac:dyDescent="0.2">
      <c r="B176" s="127"/>
      <c r="C176" s="127"/>
      <c r="I176" s="128"/>
      <c r="J176" s="128"/>
      <c r="K176" s="128"/>
      <c r="L176" s="128"/>
      <c r="M176" s="128"/>
      <c r="N176" s="128"/>
      <c r="Q176" s="146"/>
      <c r="BB176" s="122"/>
    </row>
    <row r="177" spans="2:54" s="123" customFormat="1" x14ac:dyDescent="0.2">
      <c r="B177" s="127"/>
      <c r="C177" s="127"/>
      <c r="I177" s="128"/>
      <c r="J177" s="128"/>
      <c r="K177" s="128"/>
      <c r="L177" s="128"/>
      <c r="M177" s="128"/>
      <c r="N177" s="128"/>
      <c r="Q177" s="146"/>
      <c r="BB177" s="122"/>
    </row>
    <row r="178" spans="2:54" s="123" customFormat="1" x14ac:dyDescent="0.2">
      <c r="B178" s="127"/>
      <c r="C178" s="127"/>
      <c r="I178" s="128"/>
      <c r="J178" s="128"/>
      <c r="K178" s="128"/>
      <c r="L178" s="128"/>
      <c r="M178" s="128"/>
      <c r="N178" s="128"/>
      <c r="Q178" s="146"/>
      <c r="BB178" s="122"/>
    </row>
    <row r="179" spans="2:54" s="123" customFormat="1" x14ac:dyDescent="0.2">
      <c r="B179" s="127"/>
      <c r="C179" s="127"/>
      <c r="I179" s="128"/>
      <c r="J179" s="128"/>
      <c r="K179" s="128"/>
      <c r="L179" s="128"/>
      <c r="M179" s="128"/>
      <c r="N179" s="128"/>
      <c r="Q179" s="146"/>
      <c r="BB179" s="122"/>
    </row>
    <row r="180" spans="2:54" s="123" customFormat="1" x14ac:dyDescent="0.2">
      <c r="B180" s="127"/>
      <c r="C180" s="127"/>
      <c r="I180" s="128"/>
      <c r="J180" s="128"/>
      <c r="K180" s="128"/>
      <c r="L180" s="128"/>
      <c r="M180" s="128"/>
      <c r="N180" s="128"/>
      <c r="Q180" s="146"/>
      <c r="BB180" s="122"/>
    </row>
    <row r="181" spans="2:54" s="123" customFormat="1" x14ac:dyDescent="0.2">
      <c r="B181" s="127"/>
      <c r="C181" s="127"/>
      <c r="I181" s="128"/>
      <c r="J181" s="128"/>
      <c r="K181" s="128"/>
      <c r="L181" s="128"/>
      <c r="M181" s="128"/>
      <c r="N181" s="128"/>
      <c r="Q181" s="146"/>
      <c r="BB181" s="122"/>
    </row>
    <row r="182" spans="2:54" s="123" customFormat="1" x14ac:dyDescent="0.2">
      <c r="B182" s="127"/>
      <c r="C182" s="127"/>
      <c r="I182" s="128"/>
      <c r="J182" s="128"/>
      <c r="K182" s="128"/>
      <c r="L182" s="128"/>
      <c r="M182" s="128"/>
      <c r="N182" s="128"/>
      <c r="Q182" s="146"/>
      <c r="BB182" s="122"/>
    </row>
    <row r="183" spans="2:54" s="123" customFormat="1" x14ac:dyDescent="0.2">
      <c r="B183" s="127"/>
      <c r="C183" s="127"/>
      <c r="I183" s="128"/>
      <c r="J183" s="128"/>
      <c r="K183" s="128"/>
      <c r="L183" s="128"/>
      <c r="M183" s="128"/>
      <c r="N183" s="128"/>
      <c r="Q183" s="146"/>
      <c r="BB183" s="122"/>
    </row>
    <row r="184" spans="2:54" s="123" customFormat="1" x14ac:dyDescent="0.2">
      <c r="B184" s="127"/>
      <c r="C184" s="127"/>
      <c r="I184" s="128"/>
      <c r="J184" s="128"/>
      <c r="K184" s="128"/>
      <c r="L184" s="128"/>
      <c r="M184" s="128"/>
      <c r="N184" s="128"/>
      <c r="Q184" s="146"/>
      <c r="BB184" s="122"/>
    </row>
    <row r="185" spans="2:54" s="123" customFormat="1" x14ac:dyDescent="0.2">
      <c r="B185" s="127"/>
      <c r="C185" s="127"/>
      <c r="I185" s="128"/>
      <c r="J185" s="128"/>
      <c r="K185" s="128"/>
      <c r="L185" s="128"/>
      <c r="M185" s="128"/>
      <c r="N185" s="128"/>
      <c r="Q185" s="146"/>
      <c r="BB185" s="122"/>
    </row>
    <row r="186" spans="2:54" s="123" customFormat="1" x14ac:dyDescent="0.2">
      <c r="B186" s="127"/>
      <c r="C186" s="127"/>
      <c r="I186" s="128"/>
      <c r="J186" s="128"/>
      <c r="K186" s="128"/>
      <c r="L186" s="128"/>
      <c r="M186" s="128"/>
      <c r="N186" s="128"/>
      <c r="Q186" s="146"/>
      <c r="BB186" s="122"/>
    </row>
    <row r="187" spans="2:54" s="123" customFormat="1" x14ac:dyDescent="0.2">
      <c r="B187" s="127"/>
      <c r="C187" s="127"/>
      <c r="I187" s="128"/>
      <c r="J187" s="128"/>
      <c r="K187" s="128"/>
      <c r="L187" s="128"/>
      <c r="M187" s="128"/>
      <c r="N187" s="128"/>
      <c r="Q187" s="146"/>
      <c r="BB187" s="122"/>
    </row>
    <row r="188" spans="2:54" s="123" customFormat="1" x14ac:dyDescent="0.2">
      <c r="B188" s="127"/>
      <c r="C188" s="127"/>
      <c r="I188" s="128"/>
      <c r="J188" s="128"/>
      <c r="K188" s="128"/>
      <c r="L188" s="128"/>
      <c r="M188" s="128"/>
      <c r="N188" s="128"/>
      <c r="Q188" s="146"/>
      <c r="BB188" s="122"/>
    </row>
    <row r="189" spans="2:54" s="123" customFormat="1" x14ac:dyDescent="0.2">
      <c r="B189" s="127"/>
      <c r="C189" s="127"/>
      <c r="I189" s="128"/>
      <c r="J189" s="128"/>
      <c r="K189" s="128"/>
      <c r="L189" s="128"/>
      <c r="M189" s="128"/>
      <c r="N189" s="128"/>
      <c r="Q189" s="146"/>
      <c r="BB189" s="122"/>
    </row>
    <row r="190" spans="2:54" s="123" customFormat="1" x14ac:dyDescent="0.2">
      <c r="B190" s="127"/>
      <c r="C190" s="127"/>
      <c r="I190" s="128"/>
      <c r="J190" s="128"/>
      <c r="K190" s="128"/>
      <c r="L190" s="128"/>
      <c r="M190" s="128"/>
      <c r="N190" s="128"/>
      <c r="Q190" s="146"/>
      <c r="BB190" s="122"/>
    </row>
    <row r="191" spans="2:54" s="123" customFormat="1" x14ac:dyDescent="0.2">
      <c r="B191" s="127"/>
      <c r="C191" s="127"/>
      <c r="I191" s="128"/>
      <c r="J191" s="128"/>
      <c r="K191" s="128"/>
      <c r="L191" s="128"/>
      <c r="M191" s="128"/>
      <c r="N191" s="128"/>
      <c r="Q191" s="146"/>
      <c r="BB191" s="122"/>
    </row>
    <row r="192" spans="2:54" s="123" customFormat="1" x14ac:dyDescent="0.2">
      <c r="B192" s="127"/>
      <c r="C192" s="127"/>
      <c r="I192" s="128"/>
      <c r="J192" s="128"/>
      <c r="K192" s="128"/>
      <c r="L192" s="128"/>
      <c r="M192" s="128"/>
      <c r="N192" s="128"/>
      <c r="Q192" s="146"/>
      <c r="BB192" s="122"/>
    </row>
    <row r="193" spans="2:54" s="123" customFormat="1" x14ac:dyDescent="0.2">
      <c r="B193" s="127"/>
      <c r="C193" s="127"/>
      <c r="I193" s="128"/>
      <c r="J193" s="128"/>
      <c r="K193" s="128"/>
      <c r="L193" s="128"/>
      <c r="M193" s="128"/>
      <c r="N193" s="128"/>
      <c r="Q193" s="146"/>
      <c r="BB193" s="122"/>
    </row>
    <row r="194" spans="2:54" s="123" customFormat="1" x14ac:dyDescent="0.2">
      <c r="B194" s="127"/>
      <c r="C194" s="127"/>
      <c r="I194" s="128"/>
      <c r="J194" s="128"/>
      <c r="K194" s="128"/>
      <c r="L194" s="128"/>
      <c r="M194" s="128"/>
      <c r="N194" s="128"/>
      <c r="Q194" s="146"/>
      <c r="BB194" s="122"/>
    </row>
    <row r="195" spans="2:54" s="123" customFormat="1" x14ac:dyDescent="0.2">
      <c r="B195" s="127"/>
      <c r="C195" s="127"/>
      <c r="I195" s="128"/>
      <c r="J195" s="128"/>
      <c r="K195" s="128"/>
      <c r="L195" s="128"/>
      <c r="M195" s="128"/>
      <c r="N195" s="128"/>
      <c r="Q195" s="146"/>
      <c r="BB195" s="122"/>
    </row>
    <row r="196" spans="2:54" s="123" customFormat="1" x14ac:dyDescent="0.2">
      <c r="B196" s="127"/>
      <c r="C196" s="127"/>
      <c r="I196" s="128"/>
      <c r="J196" s="128"/>
      <c r="K196" s="128"/>
      <c r="L196" s="128"/>
      <c r="M196" s="128"/>
      <c r="N196" s="128"/>
      <c r="Q196" s="146"/>
      <c r="BB196" s="122"/>
    </row>
    <row r="197" spans="2:54" s="123" customFormat="1" x14ac:dyDescent="0.2">
      <c r="B197" s="127"/>
      <c r="C197" s="127"/>
      <c r="I197" s="128"/>
      <c r="J197" s="128"/>
      <c r="K197" s="128"/>
      <c r="L197" s="128"/>
      <c r="M197" s="128"/>
      <c r="N197" s="128"/>
      <c r="Q197" s="146"/>
      <c r="BB197" s="122"/>
    </row>
    <row r="198" spans="2:54" s="123" customFormat="1" x14ac:dyDescent="0.2">
      <c r="B198" s="127"/>
      <c r="C198" s="127"/>
      <c r="I198" s="128"/>
      <c r="J198" s="128"/>
      <c r="K198" s="128"/>
      <c r="L198" s="128"/>
      <c r="M198" s="128"/>
      <c r="N198" s="128"/>
      <c r="Q198" s="146"/>
      <c r="BB198" s="122"/>
    </row>
    <row r="199" spans="2:54" s="123" customFormat="1" x14ac:dyDescent="0.2">
      <c r="B199" s="127"/>
      <c r="C199" s="127"/>
      <c r="I199" s="128"/>
      <c r="J199" s="128"/>
      <c r="K199" s="128"/>
      <c r="L199" s="128"/>
      <c r="M199" s="128"/>
      <c r="N199" s="128"/>
      <c r="Q199" s="146"/>
      <c r="BB199" s="122"/>
    </row>
    <row r="200" spans="2:54" s="123" customFormat="1" x14ac:dyDescent="0.2">
      <c r="B200" s="127"/>
      <c r="C200" s="127"/>
      <c r="I200" s="128"/>
      <c r="J200" s="128"/>
      <c r="K200" s="128"/>
      <c r="L200" s="128"/>
      <c r="M200" s="128"/>
      <c r="N200" s="128"/>
      <c r="Q200" s="146"/>
      <c r="BB200" s="122"/>
    </row>
    <row r="201" spans="2:54" s="123" customFormat="1" x14ac:dyDescent="0.2">
      <c r="B201" s="127"/>
      <c r="C201" s="127"/>
      <c r="I201" s="128"/>
      <c r="J201" s="128"/>
      <c r="K201" s="128"/>
      <c r="L201" s="128"/>
      <c r="M201" s="128"/>
      <c r="N201" s="128"/>
      <c r="Q201" s="146"/>
      <c r="BB201" s="122"/>
    </row>
    <row r="202" spans="2:54" s="123" customFormat="1" x14ac:dyDescent="0.2">
      <c r="B202" s="127"/>
      <c r="C202" s="127"/>
      <c r="I202" s="128"/>
      <c r="J202" s="128"/>
      <c r="K202" s="128"/>
      <c r="L202" s="128"/>
      <c r="M202" s="128"/>
      <c r="N202" s="128"/>
      <c r="Q202" s="146"/>
      <c r="BB202" s="122"/>
    </row>
    <row r="203" spans="2:54" s="123" customFormat="1" x14ac:dyDescent="0.2">
      <c r="B203" s="127"/>
      <c r="C203" s="127"/>
      <c r="I203" s="128"/>
      <c r="J203" s="128"/>
      <c r="K203" s="128"/>
      <c r="L203" s="128"/>
      <c r="M203" s="128"/>
      <c r="N203" s="128"/>
      <c r="Q203" s="146"/>
      <c r="BB203" s="122"/>
    </row>
    <row r="204" spans="2:54" s="123" customFormat="1" x14ac:dyDescent="0.2">
      <c r="B204" s="127"/>
      <c r="C204" s="127"/>
      <c r="I204" s="128"/>
      <c r="J204" s="128"/>
      <c r="K204" s="128"/>
      <c r="L204" s="128"/>
      <c r="M204" s="128"/>
      <c r="N204" s="128"/>
      <c r="Q204" s="146"/>
      <c r="BB204" s="122"/>
    </row>
    <row r="205" spans="2:54" s="123" customFormat="1" x14ac:dyDescent="0.2">
      <c r="B205" s="127"/>
      <c r="C205" s="127"/>
      <c r="I205" s="128"/>
      <c r="J205" s="128"/>
      <c r="K205" s="128"/>
      <c r="L205" s="128"/>
      <c r="M205" s="128"/>
      <c r="N205" s="128"/>
      <c r="Q205" s="146"/>
      <c r="BB205" s="122"/>
    </row>
    <row r="206" spans="2:54" s="123" customFormat="1" x14ac:dyDescent="0.2">
      <c r="B206" s="127"/>
      <c r="C206" s="127"/>
      <c r="I206" s="128"/>
      <c r="J206" s="128"/>
      <c r="K206" s="128"/>
      <c r="L206" s="128"/>
      <c r="M206" s="128"/>
      <c r="N206" s="128"/>
      <c r="Q206" s="146"/>
      <c r="BB206" s="122"/>
    </row>
    <row r="207" spans="2:54" s="123" customFormat="1" x14ac:dyDescent="0.2">
      <c r="B207" s="127"/>
      <c r="C207" s="127"/>
      <c r="I207" s="128"/>
      <c r="J207" s="128"/>
      <c r="K207" s="128"/>
      <c r="L207" s="128"/>
      <c r="M207" s="128"/>
      <c r="N207" s="128"/>
      <c r="Q207" s="146"/>
      <c r="BB207" s="122"/>
    </row>
    <row r="208" spans="2:54" s="123" customFormat="1" x14ac:dyDescent="0.2">
      <c r="B208" s="127"/>
      <c r="C208" s="127"/>
      <c r="I208" s="128"/>
      <c r="J208" s="128"/>
      <c r="K208" s="128"/>
      <c r="L208" s="128"/>
      <c r="M208" s="128"/>
      <c r="N208" s="128"/>
      <c r="Q208" s="146"/>
      <c r="BB208" s="122"/>
    </row>
    <row r="209" spans="17:17" x14ac:dyDescent="0.2">
      <c r="Q209" s="147"/>
    </row>
    <row r="210" spans="17:17" x14ac:dyDescent="0.2">
      <c r="Q210" s="130"/>
    </row>
    <row r="211" spans="17:17" x14ac:dyDescent="0.2">
      <c r="Q211" s="130"/>
    </row>
    <row r="212" spans="17:17" x14ac:dyDescent="0.2">
      <c r="Q212" s="130"/>
    </row>
    <row r="213" spans="17:17" x14ac:dyDescent="0.2">
      <c r="Q213" s="130"/>
    </row>
    <row r="214" spans="17:17" x14ac:dyDescent="0.2">
      <c r="Q214" s="130"/>
    </row>
    <row r="215" spans="17:17" x14ac:dyDescent="0.2">
      <c r="Q215" s="130"/>
    </row>
    <row r="216" spans="17:17" x14ac:dyDescent="0.2">
      <c r="Q216" s="130"/>
    </row>
    <row r="217" spans="17:17" x14ac:dyDescent="0.2">
      <c r="Q217" s="130"/>
    </row>
    <row r="218" spans="17:17" x14ac:dyDescent="0.2">
      <c r="Q218" s="130"/>
    </row>
    <row r="219" spans="17:17" x14ac:dyDescent="0.2">
      <c r="Q219" s="130"/>
    </row>
    <row r="220" spans="17:17" x14ac:dyDescent="0.2">
      <c r="Q220" s="130"/>
    </row>
    <row r="221" spans="17:17" x14ac:dyDescent="0.2">
      <c r="Q221" s="130"/>
    </row>
    <row r="222" spans="17:17" x14ac:dyDescent="0.2">
      <c r="Q222" s="130"/>
    </row>
    <row r="223" spans="17:17" x14ac:dyDescent="0.2">
      <c r="Q223" s="130"/>
    </row>
    <row r="224" spans="17:17" x14ac:dyDescent="0.2">
      <c r="Q224" s="130"/>
    </row>
    <row r="225" spans="17:17" x14ac:dyDescent="0.2">
      <c r="Q225" s="130"/>
    </row>
    <row r="226" spans="17:17" x14ac:dyDescent="0.2">
      <c r="Q226" s="130"/>
    </row>
    <row r="227" spans="17:17" x14ac:dyDescent="0.2">
      <c r="Q227" s="130"/>
    </row>
    <row r="228" spans="17:17" x14ac:dyDescent="0.2">
      <c r="Q228" s="130"/>
    </row>
    <row r="229" spans="17:17" x14ac:dyDescent="0.2">
      <c r="Q229" s="130"/>
    </row>
    <row r="230" spans="17:17" x14ac:dyDescent="0.2">
      <c r="Q230" s="130"/>
    </row>
    <row r="231" spans="17:17" x14ac:dyDescent="0.2">
      <c r="Q231" s="130"/>
    </row>
    <row r="232" spans="17:17" x14ac:dyDescent="0.2">
      <c r="Q232" s="130"/>
    </row>
    <row r="233" spans="17:17" x14ac:dyDescent="0.2">
      <c r="Q233" s="130"/>
    </row>
    <row r="234" spans="17:17" x14ac:dyDescent="0.2">
      <c r="Q234" s="130"/>
    </row>
    <row r="235" spans="17:17" x14ac:dyDescent="0.2">
      <c r="Q235" s="130"/>
    </row>
    <row r="236" spans="17:17" x14ac:dyDescent="0.2">
      <c r="Q236" s="130"/>
    </row>
    <row r="237" spans="17:17" x14ac:dyDescent="0.2">
      <c r="Q237" s="130"/>
    </row>
    <row r="238" spans="17:17" x14ac:dyDescent="0.2">
      <c r="Q238" s="130"/>
    </row>
    <row r="239" spans="17:17" x14ac:dyDescent="0.2">
      <c r="Q239" s="130"/>
    </row>
    <row r="240" spans="17:17" x14ac:dyDescent="0.2">
      <c r="Q240" s="130"/>
    </row>
    <row r="241" spans="17:17" x14ac:dyDescent="0.2">
      <c r="Q241" s="130"/>
    </row>
    <row r="242" spans="17:17" x14ac:dyDescent="0.2">
      <c r="Q242" s="130"/>
    </row>
    <row r="243" spans="17:17" x14ac:dyDescent="0.2">
      <c r="Q243" s="130"/>
    </row>
    <row r="244" spans="17:17" x14ac:dyDescent="0.2">
      <c r="Q244" s="130"/>
    </row>
    <row r="245" spans="17:17" x14ac:dyDescent="0.2">
      <c r="Q245" s="130"/>
    </row>
    <row r="246" spans="17:17" x14ac:dyDescent="0.2">
      <c r="Q246" s="130"/>
    </row>
    <row r="247" spans="17:17" x14ac:dyDescent="0.2">
      <c r="Q247" s="130"/>
    </row>
    <row r="248" spans="17:17" x14ac:dyDescent="0.2">
      <c r="Q248" s="130"/>
    </row>
    <row r="249" spans="17:17" x14ac:dyDescent="0.2">
      <c r="Q249" s="130"/>
    </row>
    <row r="250" spans="17:17" x14ac:dyDescent="0.2">
      <c r="Q250" s="130"/>
    </row>
    <row r="251" spans="17:17" x14ac:dyDescent="0.2">
      <c r="Q251" s="130"/>
    </row>
    <row r="252" spans="17:17" x14ac:dyDescent="0.2">
      <c r="Q252" s="130"/>
    </row>
    <row r="253" spans="17:17" x14ac:dyDescent="0.2">
      <c r="Q253" s="130"/>
    </row>
    <row r="254" spans="17:17" x14ac:dyDescent="0.2">
      <c r="Q254" s="130"/>
    </row>
    <row r="255" spans="17:17" x14ac:dyDescent="0.2">
      <c r="Q255" s="130"/>
    </row>
    <row r="256" spans="17:17" x14ac:dyDescent="0.2">
      <c r="Q256" s="130"/>
    </row>
    <row r="257" spans="17:17" x14ac:dyDescent="0.2">
      <c r="Q257" s="130"/>
    </row>
    <row r="258" spans="17:17" x14ac:dyDescent="0.2">
      <c r="Q258" s="130"/>
    </row>
    <row r="259" spans="17:17" x14ac:dyDescent="0.2">
      <c r="Q259" s="130"/>
    </row>
    <row r="260" spans="17:17" x14ac:dyDescent="0.2">
      <c r="Q260" s="130"/>
    </row>
    <row r="261" spans="17:17" x14ac:dyDescent="0.2">
      <c r="Q261" s="130"/>
    </row>
    <row r="262" spans="17:17" x14ac:dyDescent="0.2">
      <c r="Q262" s="130"/>
    </row>
    <row r="263" spans="17:17" x14ac:dyDescent="0.2">
      <c r="Q263" s="130"/>
    </row>
    <row r="264" spans="17:17" x14ac:dyDescent="0.2">
      <c r="Q264" s="130"/>
    </row>
    <row r="265" spans="17:17" x14ac:dyDescent="0.2">
      <c r="Q265" s="130"/>
    </row>
    <row r="266" spans="17:17" x14ac:dyDescent="0.2">
      <c r="Q266" s="130"/>
    </row>
    <row r="267" spans="17:17" x14ac:dyDescent="0.2">
      <c r="Q267" s="130"/>
    </row>
    <row r="268" spans="17:17" x14ac:dyDescent="0.2">
      <c r="Q268" s="130"/>
    </row>
    <row r="269" spans="17:17" x14ac:dyDescent="0.2">
      <c r="Q269" s="130"/>
    </row>
    <row r="270" spans="17:17" x14ac:dyDescent="0.2">
      <c r="Q270" s="130"/>
    </row>
    <row r="271" spans="17:17" x14ac:dyDescent="0.2">
      <c r="Q271" s="130"/>
    </row>
    <row r="272" spans="17:17" x14ac:dyDescent="0.2">
      <c r="Q272" s="130"/>
    </row>
    <row r="273" spans="17:17" x14ac:dyDescent="0.2">
      <c r="Q273" s="130"/>
    </row>
    <row r="274" spans="17:17" x14ac:dyDescent="0.2">
      <c r="Q274" s="130"/>
    </row>
    <row r="275" spans="17:17" x14ac:dyDescent="0.2">
      <c r="Q275" s="130"/>
    </row>
    <row r="276" spans="17:17" x14ac:dyDescent="0.2">
      <c r="Q276" s="130"/>
    </row>
    <row r="277" spans="17:17" x14ac:dyDescent="0.2">
      <c r="Q277" s="130"/>
    </row>
    <row r="278" spans="17:17" x14ac:dyDescent="0.2">
      <c r="Q278" s="130"/>
    </row>
    <row r="279" spans="17:17" x14ac:dyDescent="0.2">
      <c r="Q279" s="130"/>
    </row>
    <row r="280" spans="17:17" x14ac:dyDescent="0.2">
      <c r="Q280" s="130"/>
    </row>
    <row r="281" spans="17:17" x14ac:dyDescent="0.2">
      <c r="Q281" s="130"/>
    </row>
    <row r="282" spans="17:17" x14ac:dyDescent="0.2">
      <c r="Q282" s="130"/>
    </row>
    <row r="283" spans="17:17" x14ac:dyDescent="0.2">
      <c r="Q283" s="130"/>
    </row>
    <row r="284" spans="17:17" x14ac:dyDescent="0.2">
      <c r="Q284" s="130"/>
    </row>
    <row r="285" spans="17:17" x14ac:dyDescent="0.2">
      <c r="Q285" s="130"/>
    </row>
    <row r="286" spans="17:17" x14ac:dyDescent="0.2">
      <c r="Q286" s="130"/>
    </row>
    <row r="287" spans="17:17" x14ac:dyDescent="0.2">
      <c r="Q287" s="130"/>
    </row>
    <row r="288" spans="17:17" x14ac:dyDescent="0.2">
      <c r="Q288" s="130"/>
    </row>
    <row r="289" spans="17:17" x14ac:dyDescent="0.2">
      <c r="Q289" s="130"/>
    </row>
    <row r="290" spans="17:17" x14ac:dyDescent="0.2">
      <c r="Q290" s="130"/>
    </row>
    <row r="291" spans="17:17" x14ac:dyDescent="0.2">
      <c r="Q291" s="130"/>
    </row>
    <row r="292" spans="17:17" x14ac:dyDescent="0.2">
      <c r="Q292" s="130"/>
    </row>
    <row r="293" spans="17:17" x14ac:dyDescent="0.2">
      <c r="Q293" s="130"/>
    </row>
    <row r="294" spans="17:17" x14ac:dyDescent="0.2">
      <c r="Q294" s="130"/>
    </row>
    <row r="295" spans="17:17" x14ac:dyDescent="0.2">
      <c r="Q295" s="130"/>
    </row>
    <row r="296" spans="17:17" x14ac:dyDescent="0.2">
      <c r="Q296" s="130"/>
    </row>
    <row r="297" spans="17:17" x14ac:dyDescent="0.2">
      <c r="Q297" s="130"/>
    </row>
    <row r="298" spans="17:17" x14ac:dyDescent="0.2">
      <c r="Q298" s="130"/>
    </row>
    <row r="299" spans="17:17" x14ac:dyDescent="0.2">
      <c r="Q299" s="130"/>
    </row>
    <row r="300" spans="17:17" x14ac:dyDescent="0.2">
      <c r="Q300" s="130"/>
    </row>
    <row r="301" spans="17:17" x14ac:dyDescent="0.2">
      <c r="Q301" s="130"/>
    </row>
    <row r="302" spans="17:17" x14ac:dyDescent="0.2">
      <c r="Q302" s="130"/>
    </row>
    <row r="303" spans="17:17" x14ac:dyDescent="0.2">
      <c r="Q303" s="130"/>
    </row>
    <row r="304" spans="17:17" x14ac:dyDescent="0.2">
      <c r="Q304" s="130"/>
    </row>
    <row r="305" spans="17:17" x14ac:dyDescent="0.2">
      <c r="Q305" s="130"/>
    </row>
    <row r="306" spans="17:17" x14ac:dyDescent="0.2">
      <c r="Q306" s="130"/>
    </row>
    <row r="307" spans="17:17" x14ac:dyDescent="0.2">
      <c r="Q307" s="130"/>
    </row>
    <row r="308" spans="17:17" x14ac:dyDescent="0.2">
      <c r="Q308" s="130"/>
    </row>
  </sheetData>
  <sheetProtection algorithmName="SHA-512" hashValue="D53rwiKsq7SnjIX8MH7M3zsTK+twHSKwuGmTSjVXfd49hRPhy0cc/IP56PhO37gCMuly4Ne8EgPT3uQsQgUSyQ==" saltValue="/uy4sPpz8O3we64nsP8wag==" spinCount="100000" sheet="1" objects="1" scenarios="1" formatCells="0" insertRows="0" deleteRows="0"/>
  <mergeCells count="17">
    <mergeCell ref="B10:H10"/>
    <mergeCell ref="I8:N8"/>
    <mergeCell ref="D79:D80"/>
    <mergeCell ref="D7:D8"/>
    <mergeCell ref="E7:E8"/>
    <mergeCell ref="F7:F8"/>
    <mergeCell ref="G7:G8"/>
    <mergeCell ref="H7:H8"/>
    <mergeCell ref="B9:H9"/>
    <mergeCell ref="A77:H78"/>
    <mergeCell ref="A80:A81"/>
    <mergeCell ref="B1:H1"/>
    <mergeCell ref="B2:H2"/>
    <mergeCell ref="B4:H4"/>
    <mergeCell ref="B5:H5"/>
    <mergeCell ref="B6:H6"/>
    <mergeCell ref="B3:H3"/>
  </mergeCells>
  <conditionalFormatting sqref="A96:B96">
    <cfRule type="expression" dxfId="19" priority="48">
      <formula>$B$96&lt;0</formula>
    </cfRule>
  </conditionalFormatting>
  <conditionalFormatting sqref="C43">
    <cfRule type="expression" dxfId="18" priority="1">
      <formula>$C43&gt;66361.4</formula>
    </cfRule>
  </conditionalFormatting>
  <conditionalFormatting sqref="C72">
    <cfRule type="expression" dxfId="17" priority="3">
      <formula>$D$72&lt;&gt;""</formula>
    </cfRule>
  </conditionalFormatting>
  <conditionalFormatting sqref="C89">
    <cfRule type="expression" dxfId="16" priority="133">
      <formula>$C$89&gt;0</formula>
    </cfRule>
  </conditionalFormatting>
  <conditionalFormatting sqref="D72">
    <cfRule type="expression" dxfId="15" priority="35">
      <formula>$D$72&lt;&gt;""</formula>
    </cfRule>
  </conditionalFormatting>
  <conditionalFormatting sqref="D27:H27 D32:H32 D43:H43 D63:H63 D71:H71">
    <cfRule type="expression" dxfId="14" priority="145">
      <formula>OR($B27="GREŠKA!",$C27="GREŠKA!")</formula>
    </cfRule>
  </conditionalFormatting>
  <conditionalFormatting sqref="D67:H67">
    <cfRule type="expression" dxfId="13" priority="6">
      <formula>OR($B67="GREŠKA!",$C67="GREŠKA!")</formula>
    </cfRule>
  </conditionalFormatting>
  <conditionalFormatting sqref="E89">
    <cfRule type="expression" dxfId="12" priority="2">
      <formula>$E$89&lt;0</formula>
    </cfRule>
  </conditionalFormatting>
  <conditionalFormatting sqref="J27:K27">
    <cfRule type="expression" dxfId="11" priority="81">
      <formula>$K$27&lt;0</formula>
    </cfRule>
    <cfRule type="expression" dxfId="10" priority="82">
      <formula>$K$27&gt;0</formula>
    </cfRule>
  </conditionalFormatting>
  <conditionalFormatting sqref="J32:K32">
    <cfRule type="expression" dxfId="9" priority="61">
      <formula>$K$27&lt;0</formula>
    </cfRule>
    <cfRule type="expression" dxfId="8" priority="62">
      <formula>$K$27&gt;0</formula>
    </cfRule>
  </conditionalFormatting>
  <conditionalFormatting sqref="J43:K43">
    <cfRule type="expression" dxfId="7" priority="57">
      <formula>$K$27&lt;0</formula>
    </cfRule>
    <cfRule type="expression" dxfId="6" priority="58">
      <formula>$K$27&gt;0</formula>
    </cfRule>
  </conditionalFormatting>
  <conditionalFormatting sqref="J63:K63">
    <cfRule type="expression" dxfId="5" priority="53">
      <formula>$K$27&lt;0</formula>
    </cfRule>
    <cfRule type="expression" dxfId="4" priority="54">
      <formula>$K$27&gt;0</formula>
    </cfRule>
  </conditionalFormatting>
  <conditionalFormatting sqref="J67:K67">
    <cfRule type="expression" dxfId="3" priority="4">
      <formula>$K$27&lt;0</formula>
    </cfRule>
    <cfRule type="expression" dxfId="2" priority="5">
      <formula>$K$27&gt;0</formula>
    </cfRule>
  </conditionalFormatting>
  <conditionalFormatting sqref="J71:K71">
    <cfRule type="expression" dxfId="1" priority="49">
      <formula>$K$27&lt;0</formula>
    </cfRule>
    <cfRule type="expression" dxfId="0" priority="50">
      <formula>$K$27&gt;0</formula>
    </cfRule>
  </conditionalFormatting>
  <dataValidations count="5">
    <dataValidation type="decimal" allowBlank="1" showInputMessage="1" showErrorMessage="1" sqref="B83:C84 B73" xr:uid="{159B06F0-162B-4FCA-8749-A008F952138F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5.000.000,00._x000a_Nije moguće unijeti negativne brojeve npr. (-1,00)_x000a_Nije moguće unositi tekst u polje. _x000a_" sqref="H28 B24 H11 B57 B53 B50 H33 B45 B37 B34 B21 B18 B15 H68 B12 B29 B40 H44 H64 B60" xr:uid="{A00113F8-0D76-4029-86EF-FAFD544687DA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3.000.000,00._x000a_Nije moguće unijeti negativne brojeve npr. (-1,00)_x000a_Nije moguće unositi tekst u polje. " sqref="B13:B14 B58:B59 B38:B39 B22:B23 B54:B56 B51:B52 B46:B49 B61:B63 B35:B36 B30:B32 B19:B20 B16:B17 B25:B27 B41:B43 B65:B67 B69:B71" xr:uid="{98589894-441A-4BE0-843D-DAF941C19F88}">
      <formula1>0</formula1>
      <formula2>3000000</formula2>
    </dataValidation>
    <dataValidation type="decimal" operator="lessThanOrEqual" allowBlank="1" showInputMessage="1" showErrorMessage="1" errorTitle="Upozorenje!" error="Molimo unijeti iznos manji ili jednak 0,00._x000a_Unose se vrijednosti s predznakom - ili 0,00" sqref="I34:I42 I45:I62 I65:I66 I69:I70 I12:I26 I29:I31" xr:uid="{47DB3630-C4D3-426A-B3A1-014BA34475A4}">
      <formula1>0</formula1>
    </dataValidation>
    <dataValidation type="decimal" allowBlank="1" showInputMessage="1" showErrorMessage="1" errorTitle="Upozorenje!" error="Molimo unijeti broj u odabrano polje._x000a_Broj može biti u rasponu +/- 1.000.000,00._x000a_Negativne brojevi se unose za npr. tečajne razlike i povrate banaka._x000a_Nije moguće unositi tekst u polje. " sqref="C12:C27 C29:C32 C34:C43 C45:C63 C65:C67 C69:C73" xr:uid="{7083CC86-1785-4D76-9D73-343D799ADB00}">
      <formula1>-1000000</formula1>
      <formula2>1000000</formula2>
    </dataValidation>
  </dataValidations>
  <pageMargins left="0.19685039370078741" right="0" top="0.19685039370078741" bottom="0.19685039370078741" header="0" footer="0"/>
  <pageSetup paperSize="9" scale="47" orientation="portrait" cellComments="asDisplayed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81F3EB18BCCB49B966EB897E494A22" ma:contentTypeVersion="0" ma:contentTypeDescription="Create a new document." ma:contentTypeScope="" ma:versionID="de37b8795ec23ce08f0d5cbde526e55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BE4A62-C5C5-4CF3-852F-60301CC12F36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0044761-32D1-4E69-B3A6-FAFDE3E2651A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4CB55529-0AB2-40A7-B238-9C25E45E95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5396610C-ED4F-4ABB-A803-6131933546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Financijski plan_IP-2020-02</vt:lpstr>
      <vt:lpstr>'Financijski plan_IP-2020-02'!Print_Area</vt:lpstr>
    </vt:vector>
  </TitlesOfParts>
  <Company>HRZZ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FI-IP-2022-10</dc:title>
  <dc:creator>zvonimir@hrzz.hr</dc:creator>
  <cp:lastModifiedBy>Zvonimir Deković</cp:lastModifiedBy>
  <cp:lastPrinted>2020-10-19T12:47:31Z</cp:lastPrinted>
  <dcterms:created xsi:type="dcterms:W3CDTF">2007-12-18T12:47:41Z</dcterms:created>
  <dcterms:modified xsi:type="dcterms:W3CDTF">2025-11-13T11:41:01Z</dcterms:modified>
  <cp:category>OZPIPP</cp:category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Pregledao/la">
    <vt:lpwstr>-</vt:lpwstr>
  </property>
  <property fmtid="{D5CDD505-2E9C-101B-9397-08002B2CF9AE}" pid="4" name="Odobrio/la">
    <vt:lpwstr>-</vt:lpwstr>
  </property>
  <property fmtid="{D5CDD505-2E9C-101B-9397-08002B2CF9AE}" pid="5" name="Pregledao/la 2">
    <vt:lpwstr>-</vt:lpwstr>
  </property>
  <property fmtid="{D5CDD505-2E9C-101B-9397-08002B2CF9AE}" pid="6" name="Poslano">
    <vt:lpwstr>0</vt:lpwstr>
  </property>
  <property fmtid="{D5CDD505-2E9C-101B-9397-08002B2CF9AE}" pid="7" name="dc5r">
    <vt:lpwstr/>
  </property>
  <property fmtid="{D5CDD505-2E9C-101B-9397-08002B2CF9AE}" pid="8" name="ContentTypeId">
    <vt:lpwstr>0x0101003081F3EB18BCCB49B966EB897E494A22</vt:lpwstr>
  </property>
</Properties>
</file>