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830" windowHeight="6345" tabRatio="604" activeTab="0"/>
  </bookViews>
  <sheets>
    <sheet name="Indeksi izvršenja" sheetId="1" r:id="rId1"/>
  </sheets>
  <definedNames>
    <definedName name="_xlnm.Print_Area" localSheetId="0">'Indeksi izvršenja'!$A$1:$F$91</definedName>
    <definedName name="_xlnm.Print_Titles" localSheetId="0">'Indeksi izvršenja'!$19:$21</definedName>
  </definedNames>
  <calcPr fullCalcOnLoad="1"/>
</workbook>
</file>

<file path=xl/sharedStrings.xml><?xml version="1.0" encoding="utf-8"?>
<sst xmlns="http://schemas.openxmlformats.org/spreadsheetml/2006/main" count="95" uniqueCount="84">
  <si>
    <t>Naziv računa</t>
  </si>
  <si>
    <t>Plaće</t>
  </si>
  <si>
    <t>Plaće za redovan rad</t>
  </si>
  <si>
    <t>Doprinosi na plaće</t>
  </si>
  <si>
    <t xml:space="preserve">Doprinosi za zdravstveno osiguranje 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</si>
  <si>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</si>
  <si>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</si>
  <si>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</si>
  <si>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</si>
  <si>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</si>
  <si>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</si>
  <si>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</si>
  <si>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</si>
  <si>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</si>
  <si>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</si>
  <si>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</si>
  <si>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Usluge promidžbe i informiranja</t>
  </si>
  <si>
    <t>Ostali prihodi</t>
  </si>
  <si>
    <t>Račun rashoda</t>
  </si>
  <si>
    <t>Prihodi od imovine</t>
  </si>
  <si>
    <t>Prihodi od donacija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</si>
  <si>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</si>
  <si>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</si>
  <si>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</si>
  <si>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</si>
  <si>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</si>
  <si>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Računalne usluge</t>
  </si>
  <si>
    <t>Sitni inventar</t>
  </si>
  <si>
    <t>Ostali materijalni rashodi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</si>
  <si>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</si>
  <si>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</si>
  <si>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</si>
  <si>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</si>
  <si>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</si>
  <si>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</si>
  <si>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Naknade članovima u predstavničkim i izvršnim tijelima i povjerenstvima</t>
  </si>
  <si>
    <t>Iznosi u kunama, bez lipa</t>
  </si>
  <si>
    <t>Indeks izvršenja</t>
  </si>
  <si>
    <t>I. PRIHODI</t>
  </si>
  <si>
    <t>Račun prihoda</t>
  </si>
  <si>
    <t>Kamate na oročena sredstva i depozite po viđenju</t>
  </si>
  <si>
    <t>Prihodi od donacija iz državnog proračuna</t>
  </si>
  <si>
    <t>Prihodi od pozitivnih tečajnih razlika</t>
  </si>
  <si>
    <t>Prihodi od trgovačkih društava i ostalih pravnih osoba</t>
  </si>
  <si>
    <t>Prihodi od refundacija</t>
  </si>
  <si>
    <t>II. RASHODI</t>
  </si>
  <si>
    <t>SVEUKUPNO PRIHODI</t>
  </si>
  <si>
    <t>SVEUKUPNO RASHODI</t>
  </si>
  <si>
    <t>Zatezne kamate</t>
  </si>
  <si>
    <t>Rashodi za radnike</t>
  </si>
  <si>
    <t>Ostali rashodi za radnike</t>
  </si>
  <si>
    <t>Stručno usavršavanje radnika</t>
  </si>
  <si>
    <t>Bankarske usluge i usluge platnog prometa</t>
  </si>
  <si>
    <t>Naknade ostalih troškova</t>
  </si>
  <si>
    <t>Neotpisana vrijednost i drugi rashodi otuđene i rashodovane dugotrajne imovine</t>
  </si>
  <si>
    <t>Donacije</t>
  </si>
  <si>
    <t>Tekuće donacije</t>
  </si>
  <si>
    <t>predsjednik Upravnog odbora</t>
  </si>
  <si>
    <t>akademik Dario Vretenar</t>
  </si>
  <si>
    <t>Prihodi od donacija iz državnog proračuna za EU projekte</t>
  </si>
  <si>
    <t>Tekuće donacije iz EU sredstava</t>
  </si>
  <si>
    <t xml:space="preserve">Ostali nespomenuti rashodi  </t>
  </si>
  <si>
    <t>Intelektualne i osobne usluge</t>
  </si>
  <si>
    <t xml:space="preserve">Ostale usluge </t>
  </si>
  <si>
    <t xml:space="preserve">Ostali nespomenuti materijalni rashodi </t>
  </si>
  <si>
    <t>Otpisana potraživanja</t>
  </si>
  <si>
    <t>Ostali nespomenuti prihodi</t>
  </si>
  <si>
    <t>Posebni doprinos za poticanje zapošljavanja osoba s invaliditetom</t>
  </si>
  <si>
    <t xml:space="preserve">III. MANJAK PRIHODA </t>
  </si>
  <si>
    <t>IZVRŠENJE FINANCIJSKOG PLANA HRVATSKE ZAKLADE ZA ZNANOST ZA RAZDOBLJE SIJEČANJ-PROSINAC 2019.</t>
  </si>
  <si>
    <t>IZVRŠENO 
I-XII/2019.</t>
  </si>
  <si>
    <t>Planirano 2019.</t>
  </si>
  <si>
    <t>MANJAK PRIHODA NAD RASHODIMA ZA RAZDOBLJE SIJEČANJ-PROSINAC 2019.</t>
  </si>
  <si>
    <t>Plaće u naravi</t>
  </si>
  <si>
    <t>Zdravstvene usluge</t>
  </si>
  <si>
    <t>Materijali i sirovine</t>
  </si>
  <si>
    <t>Kapitalne donacije</t>
  </si>
  <si>
    <t>Zagreb, 21.02.2020.</t>
  </si>
  <si>
    <t>Kapitalne donacije iz EU sredstava</t>
  </si>
  <si>
    <t>-</t>
  </si>
  <si>
    <t>Klasa:</t>
  </si>
  <si>
    <t>120-02/20-02/06</t>
  </si>
  <si>
    <t>Broj:</t>
  </si>
  <si>
    <t>63-02/01-20-8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</si>
</sst>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\.mm\.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Open Sans"/>
      <family val="2"/>
    </font>
    <font>
      <b/>
      <sz val="18"/>
      <color indexed="8"/>
      <name val="Open Sans"/>
      <family val="2"/>
    </font>
    <font>
      <b/>
      <sz val="16"/>
      <color indexed="8"/>
      <name val="Open Sans"/>
      <family val="2"/>
    </font>
    <font>
      <b/>
      <i/>
      <sz val="12"/>
      <color indexed="8"/>
      <name val="Open Sans"/>
      <family val="2"/>
    </font>
    <font>
      <b/>
      <sz val="10"/>
      <color indexed="8"/>
      <name val="Open Sans"/>
      <family val="2"/>
    </font>
    <font>
      <b/>
      <sz val="14"/>
      <color indexed="8"/>
      <name val="Open Sans"/>
      <family val="2"/>
    </font>
    <font>
      <b/>
      <i/>
      <sz val="14"/>
      <color indexed="8"/>
      <name val="Open Sans"/>
      <family val="2"/>
    </font>
    <font>
      <b/>
      <sz val="12"/>
      <color indexed="8"/>
      <name val="Open Sans"/>
      <family val="2"/>
    </font>
    <font>
      <sz val="10"/>
      <color indexed="8"/>
      <name val="Open Sans"/>
      <family val="2"/>
    </font>
    <font>
      <sz val="14"/>
      <color indexed="8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Open Sans"/>
      <family val="2"/>
    </font>
    <font>
      <b/>
      <sz val="18"/>
      <color theme="1"/>
      <name val="Open Sans"/>
      <family val="2"/>
    </font>
    <font>
      <b/>
      <sz val="16"/>
      <color theme="1"/>
      <name val="Open Sans"/>
      <family val="2"/>
    </font>
    <font>
      <b/>
      <i/>
      <sz val="12"/>
      <color theme="1"/>
      <name val="Open Sans"/>
      <family val="2"/>
    </font>
    <font>
      <b/>
      <sz val="10"/>
      <color theme="1"/>
      <name val="Open Sans"/>
      <family val="2"/>
    </font>
    <font>
      <b/>
      <sz val="14"/>
      <color theme="1"/>
      <name val="Open Sans"/>
      <family val="2"/>
    </font>
    <font>
      <b/>
      <i/>
      <sz val="14"/>
      <color theme="1"/>
      <name val="Open Sans"/>
      <family val="2"/>
    </font>
    <font>
      <b/>
      <sz val="12"/>
      <color theme="1"/>
      <name val="Open Sans"/>
      <family val="2"/>
    </font>
    <font>
      <sz val="10"/>
      <color theme="1"/>
      <name val="Open Sans"/>
      <family val="2"/>
    </font>
    <font>
      <sz val="14"/>
      <color theme="1"/>
      <name val="Open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45" fillId="0" borderId="10" xfId="0" applyNumberFormat="1" applyFont="1" applyFill="1" applyBorder="1" applyAlignment="1">
      <alignment horizontal="right" vertical="center"/>
    </xf>
    <xf numFmtId="3" fontId="45" fillId="0" borderId="11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5" fillId="0" borderId="12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3" fontId="45" fillId="0" borderId="0" xfId="0" applyNumberFormat="1" applyFont="1" applyAlignment="1">
      <alignment/>
    </xf>
    <xf numFmtId="3" fontId="48" fillId="0" borderId="13" xfId="0" applyNumberFormat="1" applyFont="1" applyBorder="1" applyAlignment="1">
      <alignment vertical="center" wrapText="1"/>
    </xf>
    <xf numFmtId="3" fontId="48" fillId="0" borderId="13" xfId="0" applyNumberFormat="1" applyFont="1" applyBorder="1" applyAlignment="1" quotePrefix="1">
      <alignment vertical="center" wrapText="1"/>
    </xf>
    <xf numFmtId="3" fontId="49" fillId="0" borderId="0" xfId="0" applyNumberFormat="1" applyFont="1" applyBorder="1" applyAlignment="1">
      <alignment horizontal="right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left" vertical="center" wrapText="1"/>
    </xf>
    <xf numFmtId="3" fontId="50" fillId="33" borderId="16" xfId="0" applyNumberFormat="1" applyFont="1" applyFill="1" applyBorder="1" applyAlignment="1">
      <alignment horizontal="right" vertical="center"/>
    </xf>
    <xf numFmtId="3" fontId="50" fillId="33" borderId="17" xfId="0" applyNumberFormat="1" applyFont="1" applyFill="1" applyBorder="1" applyAlignment="1">
      <alignment horizontal="right" vertical="center"/>
    </xf>
    <xf numFmtId="4" fontId="51" fillId="33" borderId="11" xfId="0" applyNumberFormat="1" applyFont="1" applyFill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3" fontId="45" fillId="0" borderId="16" xfId="0" applyNumberFormat="1" applyFont="1" applyFill="1" applyBorder="1" applyAlignment="1">
      <alignment horizontal="right" vertical="center"/>
    </xf>
    <xf numFmtId="3" fontId="45" fillId="0" borderId="17" xfId="0" applyNumberFormat="1" applyFont="1" applyFill="1" applyBorder="1" applyAlignment="1">
      <alignment horizontal="right" vertical="center"/>
    </xf>
    <xf numFmtId="4" fontId="51" fillId="0" borderId="11" xfId="0" applyNumberFormat="1" applyFont="1" applyFill="1" applyBorder="1" applyAlignment="1">
      <alignment horizontal="right" vertical="center"/>
    </xf>
    <xf numFmtId="3" fontId="50" fillId="33" borderId="10" xfId="0" applyNumberFormat="1" applyFont="1" applyFill="1" applyBorder="1" applyAlignment="1" quotePrefix="1">
      <alignment horizontal="right" vertical="center" wrapText="1"/>
    </xf>
    <xf numFmtId="3" fontId="50" fillId="33" borderId="11" xfId="0" applyNumberFormat="1" applyFont="1" applyFill="1" applyBorder="1" applyAlignment="1" quotePrefix="1">
      <alignment horizontal="right" vertical="center" wrapText="1"/>
    </xf>
    <xf numFmtId="3" fontId="45" fillId="0" borderId="10" xfId="0" applyNumberFormat="1" applyFont="1" applyFill="1" applyBorder="1" applyAlignment="1" quotePrefix="1">
      <alignment horizontal="right" vertical="center" wrapText="1"/>
    </xf>
    <xf numFmtId="3" fontId="45" fillId="0" borderId="11" xfId="0" applyNumberFormat="1" applyFont="1" applyFill="1" applyBorder="1" applyAlignment="1" quotePrefix="1">
      <alignment horizontal="right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3" fontId="45" fillId="0" borderId="20" xfId="0" applyNumberFormat="1" applyFont="1" applyFill="1" applyBorder="1" applyAlignment="1" quotePrefix="1">
      <alignment horizontal="right" vertical="center" wrapText="1"/>
    </xf>
    <xf numFmtId="3" fontId="45" fillId="0" borderId="21" xfId="0" applyNumberFormat="1" applyFont="1" applyFill="1" applyBorder="1" applyAlignment="1" quotePrefix="1">
      <alignment horizontal="right" vertical="center" wrapText="1"/>
    </xf>
    <xf numFmtId="4" fontId="51" fillId="0" borderId="22" xfId="0" applyNumberFormat="1" applyFont="1" applyFill="1" applyBorder="1" applyAlignment="1">
      <alignment horizontal="right" vertical="center"/>
    </xf>
    <xf numFmtId="3" fontId="50" fillId="0" borderId="23" xfId="0" applyNumberFormat="1" applyFont="1" applyFill="1" applyBorder="1" applyAlignment="1">
      <alignment vertical="center"/>
    </xf>
    <xf numFmtId="4" fontId="51" fillId="0" borderId="24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wrapText="1"/>
    </xf>
    <xf numFmtId="3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 quotePrefix="1">
      <alignment horizontal="left"/>
    </xf>
    <xf numFmtId="0" fontId="49" fillId="0" borderId="0" xfId="0" applyFont="1" applyAlignment="1">
      <alignment horizontal="right"/>
    </xf>
    <xf numFmtId="3" fontId="45" fillId="0" borderId="0" xfId="0" applyNumberFormat="1" applyFont="1" applyAlignment="1">
      <alignment horizontal="left"/>
    </xf>
    <xf numFmtId="3" fontId="50" fillId="33" borderId="10" xfId="0" applyNumberFormat="1" applyFont="1" applyFill="1" applyBorder="1" applyAlignment="1">
      <alignment horizontal="right" vertical="center"/>
    </xf>
    <xf numFmtId="3" fontId="45" fillId="0" borderId="0" xfId="0" applyNumberFormat="1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 vertical="center"/>
    </xf>
    <xf numFmtId="4" fontId="51" fillId="0" borderId="11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3" fontId="45" fillId="34" borderId="11" xfId="0" applyNumberFormat="1" applyFont="1" applyFill="1" applyBorder="1" applyAlignment="1">
      <alignment horizontal="right" vertical="center"/>
    </xf>
    <xf numFmtId="3" fontId="45" fillId="34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left" vertical="center" wrapText="1"/>
    </xf>
    <xf numFmtId="3" fontId="45" fillId="0" borderId="26" xfId="0" applyNumberFormat="1" applyFont="1" applyFill="1" applyBorder="1" applyAlignment="1">
      <alignment horizontal="right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left" vertical="center" wrapText="1"/>
    </xf>
    <xf numFmtId="3" fontId="52" fillId="0" borderId="16" xfId="0" applyNumberFormat="1" applyFont="1" applyBorder="1" applyAlignment="1">
      <alignment horizontal="right" vertical="center"/>
    </xf>
    <xf numFmtId="3" fontId="45" fillId="0" borderId="12" xfId="0" applyNumberFormat="1" applyFont="1" applyFill="1" applyBorder="1" applyAlignment="1">
      <alignment horizontal="right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left" vertical="center" wrapText="1"/>
    </xf>
    <xf numFmtId="3" fontId="50" fillId="33" borderId="12" xfId="0" applyNumberFormat="1" applyFont="1" applyFill="1" applyBorder="1" applyAlignment="1">
      <alignment horizontal="right" vertical="center"/>
    </xf>
    <xf numFmtId="0" fontId="45" fillId="0" borderId="29" xfId="0" applyFont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4" fontId="51" fillId="0" borderId="26" xfId="0" applyNumberFormat="1" applyFont="1" applyBorder="1" applyAlignment="1">
      <alignment horizontal="right" vertical="center"/>
    </xf>
    <xf numFmtId="3" fontId="45" fillId="0" borderId="11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right" vertical="center"/>
    </xf>
    <xf numFmtId="3" fontId="45" fillId="0" borderId="20" xfId="0" applyNumberFormat="1" applyFont="1" applyFill="1" applyBorder="1" applyAlignment="1">
      <alignment horizontal="right" vertical="center"/>
    </xf>
    <xf numFmtId="4" fontId="51" fillId="0" borderId="22" xfId="0" applyNumberFormat="1" applyFont="1" applyBorder="1" applyAlignment="1">
      <alignment horizontal="right" vertical="center"/>
    </xf>
    <xf numFmtId="3" fontId="50" fillId="0" borderId="23" xfId="0" applyNumberFormat="1" applyFont="1" applyFill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53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3" fontId="50" fillId="0" borderId="24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wrapText="1"/>
    </xf>
    <xf numFmtId="0" fontId="45" fillId="0" borderId="32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4" fontId="51" fillId="0" borderId="11" xfId="0" applyNumberFormat="1" applyFont="1" applyFill="1" applyBorder="1" applyAlignment="1" quotePrefix="1">
      <alignment horizontal="right" vertical="center"/>
    </xf>
    <xf numFmtId="3" fontId="52" fillId="0" borderId="11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3" fontId="52" fillId="0" borderId="33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 quotePrefix="1">
      <alignment horizontal="center" vertical="center" wrapText="1"/>
    </xf>
    <xf numFmtId="3" fontId="52" fillId="0" borderId="34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 quotePrefix="1">
      <alignment horizontal="center" vertical="center" wrapText="1"/>
    </xf>
    <xf numFmtId="0" fontId="52" fillId="0" borderId="35" xfId="0" applyNumberFormat="1" applyFont="1" applyBorder="1" applyAlignment="1">
      <alignment horizontal="center" vertical="center" wrapText="1"/>
    </xf>
    <xf numFmtId="0" fontId="52" fillId="0" borderId="27" xfId="0" applyNumberFormat="1" applyFont="1" applyBorder="1" applyAlignment="1" quotePrefix="1">
      <alignment horizontal="center" vertical="center" wrapText="1"/>
    </xf>
    <xf numFmtId="0" fontId="52" fillId="0" borderId="36" xfId="0" applyNumberFormat="1" applyFont="1" applyBorder="1" applyAlignment="1">
      <alignment horizontal="center" vertical="center" wrapText="1"/>
    </xf>
    <xf numFmtId="0" fontId="52" fillId="0" borderId="28" xfId="0" applyNumberFormat="1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/>
    </xf>
    <xf numFmtId="3" fontId="50" fillId="0" borderId="37" xfId="0" applyNumberFormat="1" applyFont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TABLICA PRM-IZ - 2005 -2007 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70C0"/>
  </sheetPr>
  <dimension ref="A1:L90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1.7109375" style="7" customWidth="1"/>
    <col min="2" max="2" width="58.140625" style="7" customWidth="1"/>
    <col min="3" max="3" width="20.57421875" style="78" customWidth="1"/>
    <col min="4" max="4" width="20.140625" style="7" customWidth="1"/>
    <col min="5" max="5" width="20.28125" style="7" customWidth="1"/>
    <col min="6" max="6" width="17.421875" style="7" customWidth="1"/>
    <col min="7" max="8" width="15.28125" style="7" customWidth="1"/>
    <col min="9" max="16384" width="9.140625" style="7" customWidth="1"/>
  </cols>
  <sheetData>
    <row r="1" spans="1:12" ht="79.5" customHeight="1">
      <c r="A1" s="87" t="s">
        <v>69</v>
      </c>
      <c r="B1" s="87"/>
      <c r="C1" s="87"/>
      <c r="D1" s="87"/>
      <c r="E1" s="87"/>
      <c r="F1" s="5"/>
      <c r="G1" s="6"/>
      <c r="H1" s="6"/>
      <c r="I1" s="6"/>
      <c r="J1" s="6"/>
      <c r="K1" s="6"/>
      <c r="L1" s="6"/>
    </row>
    <row r="2" spans="1:5" ht="22.5">
      <c r="A2" s="86" t="s">
        <v>38</v>
      </c>
      <c r="B2" s="86"/>
      <c r="C2" s="86"/>
      <c r="D2" s="86"/>
      <c r="E2" s="86"/>
    </row>
    <row r="3" spans="1:5" ht="15.75" customHeight="1" thickBot="1">
      <c r="A3" s="8"/>
      <c r="B3" s="9"/>
      <c r="C3" s="7"/>
      <c r="D3" s="10" t="s">
        <v>36</v>
      </c>
      <c r="E3" s="10"/>
    </row>
    <row r="4" spans="1:5" ht="16.5" customHeight="1">
      <c r="A4" s="92" t="s">
        <v>39</v>
      </c>
      <c r="B4" s="94" t="s">
        <v>0</v>
      </c>
      <c r="C4" s="88" t="s">
        <v>71</v>
      </c>
      <c r="D4" s="90" t="s">
        <v>70</v>
      </c>
      <c r="E4" s="90" t="s">
        <v>37</v>
      </c>
    </row>
    <row r="5" spans="1:5" ht="30.75" customHeight="1">
      <c r="A5" s="93"/>
      <c r="B5" s="95"/>
      <c r="C5" s="89"/>
      <c r="D5" s="91"/>
      <c r="E5" s="91"/>
    </row>
    <row r="6" spans="1:5" ht="25.5" customHeight="1">
      <c r="A6" s="11">
        <v>34</v>
      </c>
      <c r="B6" s="12" t="s">
        <v>19</v>
      </c>
      <c r="C6" s="13">
        <f>SUM(C7:C8)</f>
        <v>25755</v>
      </c>
      <c r="D6" s="14">
        <f>SUM(D7:D8)</f>
        <v>26818</v>
      </c>
      <c r="E6" s="15">
        <f aca="true" t="shared" si="0" ref="E6:E16">(D6/C6)*100</f>
        <v>104.12735391186176</v>
      </c>
    </row>
    <row r="7" spans="1:5" ht="15.75" customHeight="1">
      <c r="A7" s="16">
        <v>3413</v>
      </c>
      <c r="B7" s="17" t="s">
        <v>40</v>
      </c>
      <c r="C7" s="18">
        <v>25655</v>
      </c>
      <c r="D7" s="19">
        <v>26811</v>
      </c>
      <c r="E7" s="20">
        <f t="shared" si="0"/>
        <v>104.50594426037809</v>
      </c>
    </row>
    <row r="8" spans="1:5" ht="15.75" customHeight="1">
      <c r="A8" s="16">
        <v>3415</v>
      </c>
      <c r="B8" s="17" t="s">
        <v>42</v>
      </c>
      <c r="C8" s="18">
        <v>100</v>
      </c>
      <c r="D8" s="19">
        <v>7</v>
      </c>
      <c r="E8" s="20">
        <f t="shared" si="0"/>
        <v>7.000000000000001</v>
      </c>
    </row>
    <row r="9" spans="1:5" ht="25.5" customHeight="1">
      <c r="A9" s="11">
        <v>35</v>
      </c>
      <c r="B9" s="12" t="s">
        <v>20</v>
      </c>
      <c r="C9" s="21">
        <f>SUM(C10:C12)</f>
        <v>181058287</v>
      </c>
      <c r="D9" s="22">
        <f>SUM(D10:D12)</f>
        <v>170132336</v>
      </c>
      <c r="E9" s="15">
        <f t="shared" si="0"/>
        <v>93.96550625710934</v>
      </c>
    </row>
    <row r="10" spans="1:5" ht="15.75" customHeight="1">
      <c r="A10" s="16">
        <v>3511</v>
      </c>
      <c r="B10" s="17" t="s">
        <v>41</v>
      </c>
      <c r="C10" s="23">
        <v>144092938</v>
      </c>
      <c r="D10" s="24">
        <v>138456445</v>
      </c>
      <c r="E10" s="20">
        <f t="shared" si="0"/>
        <v>96.08829337632078</v>
      </c>
    </row>
    <row r="11" spans="1:5" ht="15.75" customHeight="1">
      <c r="A11" s="16">
        <v>3513</v>
      </c>
      <c r="B11" s="17" t="s">
        <v>59</v>
      </c>
      <c r="C11" s="23">
        <v>31076913</v>
      </c>
      <c r="D11" s="24">
        <v>26582325</v>
      </c>
      <c r="E11" s="20">
        <f t="shared" si="0"/>
        <v>85.5372121420168</v>
      </c>
    </row>
    <row r="12" spans="1:5" ht="15.75" customHeight="1">
      <c r="A12" s="16">
        <v>3531</v>
      </c>
      <c r="B12" s="17" t="s">
        <v>43</v>
      </c>
      <c r="C12" s="23">
        <v>5888436</v>
      </c>
      <c r="D12" s="24">
        <v>5093566</v>
      </c>
      <c r="E12" s="20">
        <f t="shared" si="0"/>
        <v>86.50116941068902</v>
      </c>
    </row>
    <row r="13" spans="1:5" ht="25.5" customHeight="1">
      <c r="A13" s="11">
        <v>36</v>
      </c>
      <c r="B13" s="12" t="s">
        <v>17</v>
      </c>
      <c r="C13" s="21">
        <f>SUM(C14:C15)</f>
        <v>3313145</v>
      </c>
      <c r="D13" s="22">
        <f>SUM(D14:D15)</f>
        <v>3957619</v>
      </c>
      <c r="E13" s="15">
        <f t="shared" si="0"/>
        <v>119.4520312271271</v>
      </c>
    </row>
    <row r="14" spans="1:5" ht="15.75" customHeight="1">
      <c r="A14" s="25">
        <v>3612</v>
      </c>
      <c r="B14" s="17" t="s">
        <v>44</v>
      </c>
      <c r="C14" s="23">
        <v>23000</v>
      </c>
      <c r="D14" s="24">
        <v>23146</v>
      </c>
      <c r="E14" s="20">
        <f t="shared" si="0"/>
        <v>100.63478260869564</v>
      </c>
    </row>
    <row r="15" spans="1:5" ht="15.75" customHeight="1" thickBot="1">
      <c r="A15" s="26">
        <v>3633</v>
      </c>
      <c r="B15" s="27" t="s">
        <v>66</v>
      </c>
      <c r="C15" s="28">
        <v>3290145</v>
      </c>
      <c r="D15" s="29">
        <v>3934473</v>
      </c>
      <c r="E15" s="30">
        <f t="shared" si="0"/>
        <v>119.58357458409887</v>
      </c>
    </row>
    <row r="16" spans="1:5" ht="19.5" customHeight="1" thickBot="1">
      <c r="A16" s="96" t="s">
        <v>46</v>
      </c>
      <c r="B16" s="97"/>
      <c r="C16" s="31">
        <f>C6+C9+C13</f>
        <v>184397187</v>
      </c>
      <c r="D16" s="31">
        <f>D6+D9+D13</f>
        <v>174116773</v>
      </c>
      <c r="E16" s="32">
        <f t="shared" si="0"/>
        <v>94.42485312967382</v>
      </c>
    </row>
    <row r="17" spans="1:6" ht="19.5" customHeight="1">
      <c r="A17" s="33"/>
      <c r="B17" s="33"/>
      <c r="C17" s="33"/>
      <c r="D17" s="34"/>
      <c r="E17" s="34"/>
      <c r="F17" s="34"/>
    </row>
    <row r="18" spans="1:6" ht="19.5" customHeight="1">
      <c r="A18" s="86" t="s">
        <v>45</v>
      </c>
      <c r="B18" s="86"/>
      <c r="C18" s="86"/>
      <c r="D18" s="86"/>
      <c r="E18" s="86"/>
      <c r="F18" s="34"/>
    </row>
    <row r="19" spans="1:8" ht="15.75" customHeight="1" thickBot="1">
      <c r="A19" s="8"/>
      <c r="B19" s="9"/>
      <c r="C19" s="7"/>
      <c r="D19" s="10" t="s">
        <v>36</v>
      </c>
      <c r="E19" s="10"/>
      <c r="F19" s="35"/>
      <c r="H19" s="36"/>
    </row>
    <row r="20" spans="1:5" s="37" customFormat="1" ht="20.25" customHeight="1">
      <c r="A20" s="92" t="s">
        <v>18</v>
      </c>
      <c r="B20" s="94" t="s">
        <v>0</v>
      </c>
      <c r="C20" s="88" t="s">
        <v>71</v>
      </c>
      <c r="D20" s="90" t="s">
        <v>70</v>
      </c>
      <c r="E20" s="90" t="s">
        <v>37</v>
      </c>
    </row>
    <row r="21" spans="1:5" s="37" customFormat="1" ht="27" customHeight="1">
      <c r="A21" s="93"/>
      <c r="B21" s="95"/>
      <c r="C21" s="89"/>
      <c r="D21" s="91"/>
      <c r="E21" s="91"/>
    </row>
    <row r="22" spans="1:5" s="39" customFormat="1" ht="25.5" customHeight="1">
      <c r="A22" s="11">
        <v>41</v>
      </c>
      <c r="B22" s="12" t="s">
        <v>49</v>
      </c>
      <c r="C22" s="38">
        <f>C23+C26+C28</f>
        <v>5347187</v>
      </c>
      <c r="D22" s="38">
        <f>D23+D26+D28</f>
        <v>5299379</v>
      </c>
      <c r="E22" s="15">
        <f aca="true" t="shared" si="1" ref="E22:E48">(D22/C22)*100</f>
        <v>99.10592242238769</v>
      </c>
    </row>
    <row r="23" spans="1:5" s="39" customFormat="1" ht="21.75" customHeight="1">
      <c r="A23" s="40">
        <v>411</v>
      </c>
      <c r="B23" s="41" t="s">
        <v>1</v>
      </c>
      <c r="C23" s="42">
        <f>SUM(C24:C25)</f>
        <v>4461425</v>
      </c>
      <c r="D23" s="42">
        <f>SUM(D24:D25)</f>
        <v>4437749</v>
      </c>
      <c r="E23" s="43">
        <f t="shared" si="1"/>
        <v>99.46931753867878</v>
      </c>
    </row>
    <row r="24" spans="1:5" ht="15.75" customHeight="1">
      <c r="A24" s="44">
        <v>4111</v>
      </c>
      <c r="B24" s="45" t="s">
        <v>2</v>
      </c>
      <c r="C24" s="46">
        <v>4431425</v>
      </c>
      <c r="D24" s="47">
        <v>4410112</v>
      </c>
      <c r="E24" s="43">
        <f t="shared" si="1"/>
        <v>99.51904861303079</v>
      </c>
    </row>
    <row r="25" spans="1:5" ht="15.75" customHeight="1">
      <c r="A25" s="44">
        <v>4112</v>
      </c>
      <c r="B25" s="45" t="s">
        <v>73</v>
      </c>
      <c r="C25" s="46">
        <v>30000</v>
      </c>
      <c r="D25" s="48">
        <v>27637</v>
      </c>
      <c r="E25" s="43">
        <f t="shared" si="1"/>
        <v>92.12333333333333</v>
      </c>
    </row>
    <row r="26" spans="1:5" s="39" customFormat="1" ht="21.75" customHeight="1">
      <c r="A26" s="40">
        <v>412</v>
      </c>
      <c r="B26" s="41" t="s">
        <v>50</v>
      </c>
      <c r="C26" s="42">
        <f>SUM(C27)</f>
        <v>168500</v>
      </c>
      <c r="D26" s="42">
        <f>SUM(D27)</f>
        <v>157435</v>
      </c>
      <c r="E26" s="43">
        <f t="shared" si="1"/>
        <v>93.43323442136499</v>
      </c>
    </row>
    <row r="27" spans="1:5" ht="15.75" customHeight="1">
      <c r="A27" s="44">
        <v>4121</v>
      </c>
      <c r="B27" s="45" t="s">
        <v>50</v>
      </c>
      <c r="C27" s="46">
        <v>168500</v>
      </c>
      <c r="D27" s="47">
        <v>157435</v>
      </c>
      <c r="E27" s="43">
        <f t="shared" si="1"/>
        <v>93.43323442136499</v>
      </c>
    </row>
    <row r="28" spans="1:5" s="39" customFormat="1" ht="21.75" customHeight="1">
      <c r="A28" s="40">
        <v>413</v>
      </c>
      <c r="B28" s="41" t="s">
        <v>3</v>
      </c>
      <c r="C28" s="42">
        <f>SUM(C29:C30)</f>
        <v>717262</v>
      </c>
      <c r="D28" s="42">
        <f>SUM(D29:D30)</f>
        <v>704195</v>
      </c>
      <c r="E28" s="43">
        <f t="shared" si="1"/>
        <v>98.17821103027903</v>
      </c>
    </row>
    <row r="29" spans="1:5" ht="15.75" customHeight="1">
      <c r="A29" s="44">
        <v>4131</v>
      </c>
      <c r="B29" s="45" t="s">
        <v>4</v>
      </c>
      <c r="C29" s="46">
        <v>703762</v>
      </c>
      <c r="D29" s="47">
        <v>690695</v>
      </c>
      <c r="E29" s="43">
        <f t="shared" si="1"/>
        <v>98.14326434220659</v>
      </c>
    </row>
    <row r="30" spans="1:5" ht="34.5" customHeight="1">
      <c r="A30" s="44">
        <v>4134</v>
      </c>
      <c r="B30" s="45" t="s">
        <v>67</v>
      </c>
      <c r="C30" s="46">
        <v>13500</v>
      </c>
      <c r="D30" s="48">
        <v>13500</v>
      </c>
      <c r="E30" s="43">
        <f t="shared" si="1"/>
        <v>100</v>
      </c>
    </row>
    <row r="31" spans="1:5" s="39" customFormat="1" ht="25.5" customHeight="1">
      <c r="A31" s="11">
        <v>42</v>
      </c>
      <c r="B31" s="12" t="s">
        <v>5</v>
      </c>
      <c r="C31" s="38">
        <f>C32+C36+C40+C44+C54+C59</f>
        <v>4254396</v>
      </c>
      <c r="D31" s="38">
        <f>D32+D36+D40+D44+D54+D59</f>
        <v>3465338</v>
      </c>
      <c r="E31" s="15">
        <f t="shared" si="1"/>
        <v>81.45311343842934</v>
      </c>
    </row>
    <row r="32" spans="1:5" s="39" customFormat="1" ht="21.75" customHeight="1">
      <c r="A32" s="40">
        <v>421</v>
      </c>
      <c r="B32" s="41" t="s">
        <v>22</v>
      </c>
      <c r="C32" s="42">
        <f>SUM(C33:C35)</f>
        <v>779774</v>
      </c>
      <c r="D32" s="42">
        <f>SUM(D33:D35)</f>
        <v>649131</v>
      </c>
      <c r="E32" s="43">
        <f t="shared" si="1"/>
        <v>83.24604308427827</v>
      </c>
    </row>
    <row r="33" spans="1:5" ht="15.75" customHeight="1">
      <c r="A33" s="16">
        <v>4211</v>
      </c>
      <c r="B33" s="17" t="s">
        <v>6</v>
      </c>
      <c r="C33" s="3">
        <v>488052</v>
      </c>
      <c r="D33" s="2">
        <v>377930</v>
      </c>
      <c r="E33" s="20">
        <f t="shared" si="1"/>
        <v>77.43642070926869</v>
      </c>
    </row>
    <row r="34" spans="1:5" ht="15.75" customHeight="1">
      <c r="A34" s="16">
        <v>4212</v>
      </c>
      <c r="B34" s="17" t="s">
        <v>7</v>
      </c>
      <c r="C34" s="3">
        <v>147397</v>
      </c>
      <c r="D34" s="2">
        <v>145972</v>
      </c>
      <c r="E34" s="20">
        <f t="shared" si="1"/>
        <v>99.03322319992944</v>
      </c>
    </row>
    <row r="35" spans="1:5" ht="15.75" customHeight="1">
      <c r="A35" s="16">
        <v>4213</v>
      </c>
      <c r="B35" s="17" t="s">
        <v>51</v>
      </c>
      <c r="C35" s="3">
        <v>144325</v>
      </c>
      <c r="D35" s="2">
        <v>125229</v>
      </c>
      <c r="E35" s="20">
        <f t="shared" si="1"/>
        <v>86.76875108262601</v>
      </c>
    </row>
    <row r="36" spans="1:5" ht="34.5" customHeight="1">
      <c r="A36" s="40">
        <v>422</v>
      </c>
      <c r="B36" s="41" t="s">
        <v>35</v>
      </c>
      <c r="C36" s="42">
        <f>SUM(C37:C39)</f>
        <v>308233</v>
      </c>
      <c r="D36" s="42">
        <f>SUM(D37:D39)</f>
        <v>257450</v>
      </c>
      <c r="E36" s="20">
        <f t="shared" si="1"/>
        <v>83.52447661347098</v>
      </c>
    </row>
    <row r="37" spans="1:5" ht="15.75" customHeight="1">
      <c r="A37" s="16">
        <v>4221</v>
      </c>
      <c r="B37" s="17" t="s">
        <v>25</v>
      </c>
      <c r="C37" s="1">
        <v>176375</v>
      </c>
      <c r="D37" s="2">
        <v>164647</v>
      </c>
      <c r="E37" s="20">
        <f t="shared" si="1"/>
        <v>93.35053153791637</v>
      </c>
    </row>
    <row r="38" spans="1:5" ht="15.75" customHeight="1">
      <c r="A38" s="16">
        <v>4222</v>
      </c>
      <c r="B38" s="17" t="s">
        <v>23</v>
      </c>
      <c r="C38" s="1">
        <v>111858</v>
      </c>
      <c r="D38" s="49">
        <v>92803</v>
      </c>
      <c r="E38" s="20">
        <f t="shared" si="1"/>
        <v>82.96500920810314</v>
      </c>
    </row>
    <row r="39" spans="1:5" ht="15.75" customHeight="1">
      <c r="A39" s="16">
        <v>4223</v>
      </c>
      <c r="B39" s="17" t="s">
        <v>53</v>
      </c>
      <c r="C39" s="1">
        <v>20000</v>
      </c>
      <c r="D39" s="50">
        <v>0</v>
      </c>
      <c r="E39" s="20">
        <f t="shared" si="1"/>
        <v>0</v>
      </c>
    </row>
    <row r="40" spans="1:5" s="39" customFormat="1" ht="21.75" customHeight="1">
      <c r="A40" s="40">
        <v>424</v>
      </c>
      <c r="B40" s="41" t="s">
        <v>24</v>
      </c>
      <c r="C40" s="42">
        <f>SUM(C41:C43)</f>
        <v>836957</v>
      </c>
      <c r="D40" s="51">
        <f>SUM(D41:D43)</f>
        <v>653932</v>
      </c>
      <c r="E40" s="20">
        <f t="shared" si="1"/>
        <v>78.13209041802625</v>
      </c>
    </row>
    <row r="41" spans="1:5" ht="15.75" customHeight="1">
      <c r="A41" s="16">
        <v>4241</v>
      </c>
      <c r="B41" s="17" t="s">
        <v>25</v>
      </c>
      <c r="C41" s="3">
        <v>462553</v>
      </c>
      <c r="D41" s="2">
        <v>406039</v>
      </c>
      <c r="E41" s="20">
        <f t="shared" si="1"/>
        <v>87.78215685553872</v>
      </c>
    </row>
    <row r="42" spans="1:5" ht="15.75" customHeight="1">
      <c r="A42" s="16">
        <v>4242</v>
      </c>
      <c r="B42" s="17" t="s">
        <v>23</v>
      </c>
      <c r="C42" s="1">
        <v>336279</v>
      </c>
      <c r="D42" s="2">
        <v>215184</v>
      </c>
      <c r="E42" s="20">
        <f t="shared" si="1"/>
        <v>63.98972281944457</v>
      </c>
    </row>
    <row r="43" spans="1:5" ht="15.75" customHeight="1">
      <c r="A43" s="16">
        <v>4243</v>
      </c>
      <c r="B43" s="17" t="s">
        <v>53</v>
      </c>
      <c r="C43" s="1">
        <v>38125</v>
      </c>
      <c r="D43" s="1">
        <v>32709</v>
      </c>
      <c r="E43" s="20">
        <f t="shared" si="1"/>
        <v>85.79409836065574</v>
      </c>
    </row>
    <row r="44" spans="1:5" s="39" customFormat="1" ht="21.75" customHeight="1">
      <c r="A44" s="40">
        <v>425</v>
      </c>
      <c r="B44" s="41" t="s">
        <v>11</v>
      </c>
      <c r="C44" s="42">
        <f>SUM(C45:C53)</f>
        <v>1901167</v>
      </c>
      <c r="D44" s="42">
        <f>SUM(D45:D53)</f>
        <v>1569353</v>
      </c>
      <c r="E44" s="20">
        <f t="shared" si="1"/>
        <v>82.54682518684577</v>
      </c>
    </row>
    <row r="45" spans="1:5" ht="15.75" customHeight="1">
      <c r="A45" s="16">
        <v>4251</v>
      </c>
      <c r="B45" s="17" t="s">
        <v>12</v>
      </c>
      <c r="C45" s="3">
        <v>88000</v>
      </c>
      <c r="D45" s="2">
        <v>74370</v>
      </c>
      <c r="E45" s="20">
        <f t="shared" si="1"/>
        <v>84.51136363636364</v>
      </c>
    </row>
    <row r="46" spans="1:5" ht="15.75" customHeight="1">
      <c r="A46" s="16">
        <v>4252</v>
      </c>
      <c r="B46" s="17" t="s">
        <v>13</v>
      </c>
      <c r="C46" s="3">
        <v>77000</v>
      </c>
      <c r="D46" s="2">
        <v>61951</v>
      </c>
      <c r="E46" s="20">
        <f t="shared" si="1"/>
        <v>80.45584415584416</v>
      </c>
    </row>
    <row r="47" spans="1:5" ht="15.75" customHeight="1">
      <c r="A47" s="16">
        <v>4253</v>
      </c>
      <c r="B47" s="17" t="s">
        <v>16</v>
      </c>
      <c r="C47" s="3">
        <v>99018</v>
      </c>
      <c r="D47" s="2">
        <v>90715</v>
      </c>
      <c r="E47" s="20">
        <f t="shared" si="1"/>
        <v>91.61465592114565</v>
      </c>
    </row>
    <row r="48" spans="1:5" ht="15.75" customHeight="1">
      <c r="A48" s="16">
        <v>4254</v>
      </c>
      <c r="B48" s="17" t="s">
        <v>14</v>
      </c>
      <c r="C48" s="3">
        <v>15000</v>
      </c>
      <c r="D48" s="2">
        <v>8004</v>
      </c>
      <c r="E48" s="20">
        <f t="shared" si="1"/>
        <v>53.36</v>
      </c>
    </row>
    <row r="49" spans="1:5" ht="15.75" customHeight="1">
      <c r="A49" s="16">
        <v>4255</v>
      </c>
      <c r="B49" s="17" t="s">
        <v>15</v>
      </c>
      <c r="C49" s="1">
        <v>359002</v>
      </c>
      <c r="D49" s="2">
        <v>356179</v>
      </c>
      <c r="E49" s="20">
        <f>(D49/C49)*100</f>
        <v>99.2136534058306</v>
      </c>
    </row>
    <row r="50" spans="1:5" ht="15.75" customHeight="1">
      <c r="A50" s="16">
        <v>4256</v>
      </c>
      <c r="B50" s="17" t="s">
        <v>74</v>
      </c>
      <c r="C50" s="1">
        <v>27370</v>
      </c>
      <c r="D50" s="2">
        <v>27370</v>
      </c>
      <c r="E50" s="20">
        <f>(D50/C50)*100</f>
        <v>100</v>
      </c>
    </row>
    <row r="51" spans="1:5" ht="15.75" customHeight="1">
      <c r="A51" s="16">
        <v>4257</v>
      </c>
      <c r="B51" s="17" t="s">
        <v>62</v>
      </c>
      <c r="C51" s="3">
        <v>179250</v>
      </c>
      <c r="D51" s="2">
        <v>71776</v>
      </c>
      <c r="E51" s="20">
        <f>(D51/C51)*100</f>
        <v>40.04239888423989</v>
      </c>
    </row>
    <row r="52" spans="1:5" ht="15.75" customHeight="1">
      <c r="A52" s="25">
        <v>4258</v>
      </c>
      <c r="B52" s="52" t="s">
        <v>26</v>
      </c>
      <c r="C52" s="4">
        <v>870553</v>
      </c>
      <c r="D52" s="53">
        <v>732553</v>
      </c>
      <c r="E52" s="20">
        <f>(D52/C52)*100</f>
        <v>84.14800707136727</v>
      </c>
    </row>
    <row r="53" spans="1:5" ht="15.75" customHeight="1">
      <c r="A53" s="25">
        <v>4259</v>
      </c>
      <c r="B53" s="52" t="s">
        <v>63</v>
      </c>
      <c r="C53" s="4">
        <v>185974</v>
      </c>
      <c r="D53" s="4">
        <v>146435</v>
      </c>
      <c r="E53" s="20">
        <f aca="true" t="shared" si="2" ref="E53:E80">(D53/C53)*100</f>
        <v>78.73950122060073</v>
      </c>
    </row>
    <row r="54" spans="1:5" s="39" customFormat="1" ht="21.75" customHeight="1">
      <c r="A54" s="40">
        <v>426</v>
      </c>
      <c r="B54" s="41" t="s">
        <v>8</v>
      </c>
      <c r="C54" s="42">
        <f>SUM(C55:C58)</f>
        <v>308489</v>
      </c>
      <c r="D54" s="42">
        <f>SUM(D55:D58)</f>
        <v>245422</v>
      </c>
      <c r="E54" s="20">
        <f t="shared" si="2"/>
        <v>79.5561592147532</v>
      </c>
    </row>
    <row r="55" spans="1:5" ht="15.75" customHeight="1">
      <c r="A55" s="25">
        <v>4261</v>
      </c>
      <c r="B55" s="52" t="s">
        <v>9</v>
      </c>
      <c r="C55" s="4">
        <v>222373</v>
      </c>
      <c r="D55" s="4">
        <v>185757</v>
      </c>
      <c r="E55" s="20">
        <f t="shared" si="2"/>
        <v>83.53397219986239</v>
      </c>
    </row>
    <row r="56" spans="1:5" ht="15.75" customHeight="1">
      <c r="A56" s="25">
        <v>4262</v>
      </c>
      <c r="B56" s="52" t="s">
        <v>75</v>
      </c>
      <c r="C56" s="4">
        <v>9116</v>
      </c>
      <c r="D56" s="4">
        <v>9116</v>
      </c>
      <c r="E56" s="20">
        <f t="shared" si="2"/>
        <v>100</v>
      </c>
    </row>
    <row r="57" spans="1:5" ht="15.75" customHeight="1">
      <c r="A57" s="25">
        <v>4263</v>
      </c>
      <c r="B57" s="52" t="s">
        <v>10</v>
      </c>
      <c r="C57" s="4">
        <v>45000</v>
      </c>
      <c r="D57" s="4">
        <v>18741</v>
      </c>
      <c r="E57" s="20">
        <f t="shared" si="2"/>
        <v>41.64666666666667</v>
      </c>
    </row>
    <row r="58" spans="1:5" ht="15.75" customHeight="1">
      <c r="A58" s="16">
        <v>4264</v>
      </c>
      <c r="B58" s="17" t="s">
        <v>27</v>
      </c>
      <c r="C58" s="3">
        <v>32000</v>
      </c>
      <c r="D58" s="2">
        <v>31808</v>
      </c>
      <c r="E58" s="20">
        <f t="shared" si="2"/>
        <v>99.4</v>
      </c>
    </row>
    <row r="59" spans="1:5" s="39" customFormat="1" ht="21.75" customHeight="1">
      <c r="A59" s="54">
        <v>429</v>
      </c>
      <c r="B59" s="55" t="s">
        <v>28</v>
      </c>
      <c r="C59" s="56">
        <f>SUM(C60:C62)</f>
        <v>119776</v>
      </c>
      <c r="D59" s="56">
        <f>SUM(D60:D62)</f>
        <v>90050</v>
      </c>
      <c r="E59" s="20">
        <f t="shared" si="2"/>
        <v>75.182006411969</v>
      </c>
    </row>
    <row r="60" spans="1:5" ht="15.75" customHeight="1">
      <c r="A60" s="25">
        <v>4292</v>
      </c>
      <c r="B60" s="52" t="s">
        <v>30</v>
      </c>
      <c r="C60" s="4">
        <v>68788</v>
      </c>
      <c r="D60" s="53">
        <v>44183</v>
      </c>
      <c r="E60" s="20">
        <f t="shared" si="2"/>
        <v>64.23067976972729</v>
      </c>
    </row>
    <row r="61" spans="1:5" ht="15.75" customHeight="1">
      <c r="A61" s="25">
        <v>4293</v>
      </c>
      <c r="B61" s="52" t="s">
        <v>31</v>
      </c>
      <c r="C61" s="4">
        <v>45670</v>
      </c>
      <c r="D61" s="53">
        <v>45469</v>
      </c>
      <c r="E61" s="20">
        <f t="shared" si="2"/>
        <v>99.55988613969782</v>
      </c>
    </row>
    <row r="62" spans="1:5" ht="15.75" customHeight="1">
      <c r="A62" s="25">
        <v>4295</v>
      </c>
      <c r="B62" s="52" t="s">
        <v>64</v>
      </c>
      <c r="C62" s="4">
        <v>5318</v>
      </c>
      <c r="D62" s="57">
        <v>398</v>
      </c>
      <c r="E62" s="20">
        <f t="shared" si="2"/>
        <v>7.484016547574276</v>
      </c>
    </row>
    <row r="63" spans="1:5" ht="25.5" customHeight="1">
      <c r="A63" s="58">
        <v>43</v>
      </c>
      <c r="B63" s="59" t="s">
        <v>21</v>
      </c>
      <c r="C63" s="60">
        <f>SUM(C64)</f>
        <v>319171</v>
      </c>
      <c r="D63" s="60">
        <f>SUM(D64)</f>
        <v>288545</v>
      </c>
      <c r="E63" s="15">
        <f t="shared" si="2"/>
        <v>90.40451670107873</v>
      </c>
    </row>
    <row r="64" spans="1:5" ht="15.75" customHeight="1">
      <c r="A64" s="25">
        <v>4311</v>
      </c>
      <c r="B64" s="61" t="s">
        <v>29</v>
      </c>
      <c r="C64" s="57">
        <v>319171</v>
      </c>
      <c r="D64" s="53">
        <v>288545</v>
      </c>
      <c r="E64" s="43">
        <f t="shared" si="2"/>
        <v>90.40451670107873</v>
      </c>
    </row>
    <row r="65" spans="1:5" ht="25.5" customHeight="1">
      <c r="A65" s="58">
        <v>44</v>
      </c>
      <c r="B65" s="59" t="s">
        <v>32</v>
      </c>
      <c r="C65" s="60">
        <f>SUM(C66:C68)</f>
        <v>36300</v>
      </c>
      <c r="D65" s="60">
        <f>SUM(D66:D68)</f>
        <v>24451</v>
      </c>
      <c r="E65" s="15">
        <f t="shared" si="2"/>
        <v>67.35812672176309</v>
      </c>
    </row>
    <row r="66" spans="1:5" ht="15.75" customHeight="1">
      <c r="A66" s="25">
        <v>4431</v>
      </c>
      <c r="B66" s="61" t="s">
        <v>52</v>
      </c>
      <c r="C66" s="4">
        <v>30200</v>
      </c>
      <c r="D66" s="53">
        <v>21694</v>
      </c>
      <c r="E66" s="43">
        <f t="shared" si="2"/>
        <v>71.83443708609272</v>
      </c>
    </row>
    <row r="67" spans="1:5" ht="15.75" customHeight="1">
      <c r="A67" s="25">
        <v>4432</v>
      </c>
      <c r="B67" s="61" t="s">
        <v>33</v>
      </c>
      <c r="C67" s="4">
        <v>5600</v>
      </c>
      <c r="D67" s="53">
        <v>2713</v>
      </c>
      <c r="E67" s="43">
        <f t="shared" si="2"/>
        <v>48.44642857142858</v>
      </c>
    </row>
    <row r="68" spans="1:5" ht="15.75" customHeight="1">
      <c r="A68" s="25">
        <v>4433</v>
      </c>
      <c r="B68" s="61" t="s">
        <v>48</v>
      </c>
      <c r="C68" s="4">
        <v>500</v>
      </c>
      <c r="D68" s="53">
        <v>44</v>
      </c>
      <c r="E68" s="43">
        <f t="shared" si="2"/>
        <v>8.799999999999999</v>
      </c>
    </row>
    <row r="69" spans="1:5" ht="25.5" customHeight="1">
      <c r="A69" s="58">
        <v>45</v>
      </c>
      <c r="B69" s="62" t="s">
        <v>55</v>
      </c>
      <c r="C69" s="60">
        <f>C70+C73</f>
        <v>224655362</v>
      </c>
      <c r="D69" s="60">
        <f>D70+D73</f>
        <v>192258766</v>
      </c>
      <c r="E69" s="15">
        <f t="shared" si="2"/>
        <v>85.57942454095532</v>
      </c>
    </row>
    <row r="70" spans="1:5" s="39" customFormat="1" ht="21.75" customHeight="1">
      <c r="A70" s="40">
        <v>451</v>
      </c>
      <c r="B70" s="41" t="s">
        <v>56</v>
      </c>
      <c r="C70" s="42">
        <f>SUM(C71:C72)</f>
        <v>224637367</v>
      </c>
      <c r="D70" s="83">
        <f>SUM(D71:D72)</f>
        <v>192241573</v>
      </c>
      <c r="E70" s="20">
        <f t="shared" si="2"/>
        <v>85.57862637341186</v>
      </c>
    </row>
    <row r="71" spans="1:5" ht="15.75" customHeight="1">
      <c r="A71" s="16">
        <v>4511</v>
      </c>
      <c r="B71" s="63" t="s">
        <v>56</v>
      </c>
      <c r="C71" s="3">
        <v>194646141</v>
      </c>
      <c r="D71" s="2">
        <v>164106430</v>
      </c>
      <c r="E71" s="64">
        <f t="shared" si="2"/>
        <v>84.3101379543918</v>
      </c>
    </row>
    <row r="72" spans="1:5" ht="15.75" customHeight="1">
      <c r="A72" s="16">
        <v>4513</v>
      </c>
      <c r="B72" s="80" t="s">
        <v>60</v>
      </c>
      <c r="C72" s="65">
        <v>29991226</v>
      </c>
      <c r="D72" s="2">
        <v>28135143</v>
      </c>
      <c r="E72" s="64">
        <f t="shared" si="2"/>
        <v>93.81124666260726</v>
      </c>
    </row>
    <row r="73" spans="1:5" s="39" customFormat="1" ht="21.75" customHeight="1">
      <c r="A73" s="40">
        <v>452</v>
      </c>
      <c r="B73" s="81" t="s">
        <v>76</v>
      </c>
      <c r="C73" s="56">
        <f>SUM(C74:C75)</f>
        <v>17995</v>
      </c>
      <c r="D73" s="56">
        <f>SUM(D74:D75)</f>
        <v>17193</v>
      </c>
      <c r="E73" s="20">
        <f t="shared" si="2"/>
        <v>95.54320644623506</v>
      </c>
    </row>
    <row r="74" spans="1:5" s="39" customFormat="1" ht="15.75" customHeight="1">
      <c r="A74" s="25">
        <v>4521</v>
      </c>
      <c r="B74" s="61" t="s">
        <v>76</v>
      </c>
      <c r="C74" s="4">
        <v>17995</v>
      </c>
      <c r="D74" s="57">
        <v>11198</v>
      </c>
      <c r="E74" s="20">
        <f t="shared" si="2"/>
        <v>62.22839677688247</v>
      </c>
    </row>
    <row r="75" spans="1:5" ht="15.75" customHeight="1">
      <c r="A75" s="25">
        <v>4522</v>
      </c>
      <c r="B75" s="61" t="s">
        <v>78</v>
      </c>
      <c r="C75" s="4">
        <v>0</v>
      </c>
      <c r="D75" s="57">
        <v>5995</v>
      </c>
      <c r="E75" s="82" t="s">
        <v>79</v>
      </c>
    </row>
    <row r="76" spans="1:5" ht="25.5" customHeight="1">
      <c r="A76" s="58">
        <v>46</v>
      </c>
      <c r="B76" s="62" t="s">
        <v>34</v>
      </c>
      <c r="C76" s="60">
        <f>SUM(C77:C79)</f>
        <v>5045</v>
      </c>
      <c r="D76" s="60">
        <f>SUM(D77:D79)</f>
        <v>1975</v>
      </c>
      <c r="E76" s="15">
        <f t="shared" si="2"/>
        <v>39.14767096134787</v>
      </c>
    </row>
    <row r="77" spans="1:5" ht="36">
      <c r="A77" s="16">
        <v>4621</v>
      </c>
      <c r="B77" s="63" t="s">
        <v>54</v>
      </c>
      <c r="C77" s="3">
        <v>1945</v>
      </c>
      <c r="D77" s="2">
        <v>1945</v>
      </c>
      <c r="E77" s="64">
        <f t="shared" si="2"/>
        <v>100</v>
      </c>
    </row>
    <row r="78" spans="1:5" ht="15.75" customHeight="1">
      <c r="A78" s="16">
        <v>4622</v>
      </c>
      <c r="B78" s="63" t="s">
        <v>65</v>
      </c>
      <c r="C78" s="3">
        <v>100</v>
      </c>
      <c r="D78" s="2">
        <v>0</v>
      </c>
      <c r="E78" s="43">
        <f t="shared" si="2"/>
        <v>0</v>
      </c>
    </row>
    <row r="79" spans="1:5" ht="15.75" customHeight="1" thickBot="1">
      <c r="A79" s="66">
        <v>4624</v>
      </c>
      <c r="B79" s="67" t="s">
        <v>61</v>
      </c>
      <c r="C79" s="68">
        <v>3000</v>
      </c>
      <c r="D79" s="69">
        <v>30</v>
      </c>
      <c r="E79" s="70">
        <f t="shared" si="2"/>
        <v>1</v>
      </c>
    </row>
    <row r="80" spans="1:5" ht="30" customHeight="1" thickBot="1">
      <c r="A80" s="96" t="s">
        <v>47</v>
      </c>
      <c r="B80" s="97"/>
      <c r="C80" s="71">
        <f>C22+C31+C63+C65+C69+C76</f>
        <v>234617461</v>
      </c>
      <c r="D80" s="71">
        <f>D22+D31+D63+D65+D69+D76</f>
        <v>201338454</v>
      </c>
      <c r="E80" s="72">
        <f t="shared" si="2"/>
        <v>85.81563074710795</v>
      </c>
    </row>
    <row r="82" spans="1:10" ht="19.5" customHeight="1">
      <c r="A82" s="84" t="s">
        <v>68</v>
      </c>
      <c r="B82" s="84"/>
      <c r="C82" s="84"/>
      <c r="D82" s="84"/>
      <c r="E82" s="84"/>
      <c r="F82" s="73"/>
      <c r="G82" s="73"/>
      <c r="H82" s="73"/>
      <c r="I82" s="73"/>
      <c r="J82" s="73"/>
    </row>
    <row r="83" spans="1:10" ht="19.5" customHeight="1" thickBot="1">
      <c r="A83" s="74"/>
      <c r="B83" s="74"/>
      <c r="C83" s="74"/>
      <c r="D83" s="74"/>
      <c r="E83" s="74"/>
      <c r="F83" s="73"/>
      <c r="G83" s="73"/>
      <c r="H83" s="73"/>
      <c r="I83" s="73"/>
      <c r="J83" s="73"/>
    </row>
    <row r="84" spans="1:10" s="77" customFormat="1" ht="19.5" customHeight="1" thickBot="1">
      <c r="A84" s="85" t="s">
        <v>72</v>
      </c>
      <c r="B84" s="85"/>
      <c r="C84" s="85"/>
      <c r="D84" s="85"/>
      <c r="E84" s="75">
        <f>D16-D80</f>
        <v>-27221681</v>
      </c>
      <c r="F84" s="76"/>
      <c r="G84" s="76"/>
      <c r="H84" s="76"/>
      <c r="I84" s="76"/>
      <c r="J84" s="76"/>
    </row>
    <row r="86" ht="15.75" customHeight="1">
      <c r="F86" s="79"/>
    </row>
    <row r="87" spans="1:6" ht="18">
      <c r="A87" s="7" t="s">
        <v>77</v>
      </c>
      <c r="D87" s="7" t="s">
        <v>57</v>
      </c>
      <c r="F87" s="79"/>
    </row>
    <row r="88" spans="4:6" ht="18">
      <c r="D88" s="7" t="s">
        <v>58</v>
      </c>
      <c r="F88" s="79"/>
    </row>
    <row r="89" spans="1:6" ht="24.75" customHeight="1">
      <c r="A89" s="7" t="s">
        <v>80</v>
      </c>
      <c r="B89" s="7" t="s">
        <v>81</v>
      </c>
      <c r="F89" s="79"/>
    </row>
    <row r="90" spans="1:2" ht="18">
      <c r="A90" s="7" t="s">
        <v>82</v>
      </c>
      <c r="B90" s="7" t="s">
        <v>83</v>
      </c>
    </row>
  </sheetData>
  <sheetProtection password="9543" sheet="1" objects="1" scenarios="1"/>
  <mergeCells count="17">
    <mergeCell ref="A16:B16"/>
    <mergeCell ref="A80:B80"/>
    <mergeCell ref="C20:C21"/>
    <mergeCell ref="D20:D21"/>
    <mergeCell ref="E20:E21"/>
    <mergeCell ref="A20:A21"/>
    <mergeCell ref="B20:B21"/>
    <mergeCell ref="A82:E82"/>
    <mergeCell ref="A84:D84"/>
    <mergeCell ref="A2:E2"/>
    <mergeCell ref="A18:E18"/>
    <mergeCell ref="A1:E1"/>
    <mergeCell ref="C4:C5"/>
    <mergeCell ref="D4:D5"/>
    <mergeCell ref="E4:E5"/>
    <mergeCell ref="A4:A5"/>
    <mergeCell ref="B4:B5"/>
  </mergeCells>
  <printOptions horizontalCentered="1"/>
  <pageMargins left="0.7086614173228347" right="0.7480314960629921" top="1.4960629921259843" bottom="1.062992125984252" header="0.7874015748031497" footer="0.5118110236220472"/>
  <pageSetup horizontalDpi="600" verticalDpi="600" orientation="portrait" paperSize="9" scale="44" r:id="rId2"/>
  <headerFooter alignWithMargins="0">
    <oddHeader>&amp;L&amp;G
&amp;KC00000Hrvatska zaklada za znanost
Ilica 24, 10000 Zagreb</oddHeader>
    <oddFooter>&amp;CIlica 24, 10000 Zagreb, Croatia / Vladimira Nazora 2, 51410 Opatija, Croatia
T +385(0)51 228-690 F +385(0)51 271-085 www.hrzz.hr 
Company no. 1626841 VAT ID HR88776522763 IBAN HR3323600001101575620
&amp;RPage &amp;P of &amp;N</oddFooter>
  </headerFooter>
  <rowBreaks count="1" manualBreakCount="1">
    <brk id="17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hdesk</cp:lastModifiedBy>
  <cp:lastPrinted>2019-02-19T17:10:50Z</cp:lastPrinted>
  <dcterms:created xsi:type="dcterms:W3CDTF">1996-10-14T23:33:28Z</dcterms:created>
  <dcterms:modified xsi:type="dcterms:W3CDTF">2020-09-09T09:35:34Z</dcterms:modified>
  <cp:category/>
  <cp:version/>
  <cp:contentType/>
  <cp:contentStatus/>
</cp:coreProperties>
</file>